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Info" sheetId="4" r:id="rId1"/>
    <sheet name="Stock Entry" sheetId="3" r:id="rId2"/>
    <sheet name="Attendance Entry" sheetId="1" r:id="rId3"/>
    <sheet name="Register" sheetId="2" r:id="rId4"/>
  </sheets>
  <definedNames>
    <definedName name="_xlnm.Print_Area" localSheetId="1">'Stock Entry'!$A$1:$F$25</definedName>
    <definedName name="_xlnm.Print_Titles" localSheetId="3">Register!$7:$8</definedName>
  </definedNames>
  <calcPr calcId="144525"/>
</workbook>
</file>

<file path=xl/calcChain.xml><?xml version="1.0" encoding="utf-8"?>
<calcChain xmlns="http://schemas.openxmlformats.org/spreadsheetml/2006/main">
  <c r="E13" i="3" l="1"/>
  <c r="D13" i="3"/>
  <c r="C13" i="3"/>
  <c r="B13" i="3"/>
  <c r="A1" i="1" l="1"/>
  <c r="R42" i="2"/>
  <c r="P42" i="2"/>
  <c r="H42" i="2"/>
  <c r="F42" i="2"/>
  <c r="O9" i="2"/>
  <c r="N9" i="2"/>
  <c r="E9" i="2"/>
  <c r="D9" i="2"/>
  <c r="T39" i="2" l="1"/>
  <c r="AA39" i="2" s="1"/>
  <c r="U39" i="2"/>
  <c r="AB39" i="2" s="1"/>
  <c r="K39" i="2"/>
  <c r="Z39" i="2" s="1"/>
  <c r="J39" i="2"/>
  <c r="Y39" i="2" s="1"/>
  <c r="U9" i="2"/>
  <c r="T9" i="2"/>
  <c r="K9" i="2"/>
  <c r="AB9" i="2" l="1"/>
  <c r="Z9" i="2"/>
  <c r="AA9" i="2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J9" i="2" s="1"/>
  <c r="I10" i="1"/>
  <c r="F10" i="1"/>
  <c r="S9" i="2"/>
  <c r="R9" i="2"/>
  <c r="I9" i="2"/>
  <c r="M9" i="2" s="1"/>
  <c r="H9" i="2"/>
  <c r="K13" i="2" l="1"/>
  <c r="Z13" i="2" s="1"/>
  <c r="U13" i="2"/>
  <c r="AB13" i="2" s="1"/>
  <c r="K21" i="2"/>
  <c r="Z21" i="2" s="1"/>
  <c r="U21" i="2"/>
  <c r="AB21" i="2" s="1"/>
  <c r="K29" i="2"/>
  <c r="Z29" i="2" s="1"/>
  <c r="U29" i="2"/>
  <c r="AB29" i="2" s="1"/>
  <c r="K37" i="2"/>
  <c r="Z37" i="2" s="1"/>
  <c r="U37" i="2"/>
  <c r="AB37" i="2" s="1"/>
  <c r="K18" i="2"/>
  <c r="Z18" i="2" s="1"/>
  <c r="U18" i="2"/>
  <c r="AB18" i="2" s="1"/>
  <c r="K26" i="2"/>
  <c r="Z26" i="2" s="1"/>
  <c r="U26" i="2"/>
  <c r="AB26" i="2" s="1"/>
  <c r="K34" i="2"/>
  <c r="Z34" i="2" s="1"/>
  <c r="U34" i="2"/>
  <c r="AB34" i="2" s="1"/>
  <c r="U11" i="2"/>
  <c r="AB11" i="2" s="1"/>
  <c r="K11" i="2"/>
  <c r="Z11" i="2" s="1"/>
  <c r="U15" i="2"/>
  <c r="AB15" i="2" s="1"/>
  <c r="K15" i="2"/>
  <c r="Z15" i="2" s="1"/>
  <c r="U19" i="2"/>
  <c r="AB19" i="2" s="1"/>
  <c r="K19" i="2"/>
  <c r="Z19" i="2" s="1"/>
  <c r="U23" i="2"/>
  <c r="AB23" i="2" s="1"/>
  <c r="K23" i="2"/>
  <c r="Z23" i="2" s="1"/>
  <c r="U27" i="2"/>
  <c r="AB27" i="2" s="1"/>
  <c r="K27" i="2"/>
  <c r="Z27" i="2" s="1"/>
  <c r="U31" i="2"/>
  <c r="AB31" i="2" s="1"/>
  <c r="K31" i="2"/>
  <c r="Z31" i="2" s="1"/>
  <c r="U35" i="2"/>
  <c r="AB35" i="2" s="1"/>
  <c r="K35" i="2"/>
  <c r="Z35" i="2" s="1"/>
  <c r="K17" i="2"/>
  <c r="Z17" i="2" s="1"/>
  <c r="U17" i="2"/>
  <c r="AB17" i="2" s="1"/>
  <c r="K25" i="2"/>
  <c r="Z25" i="2" s="1"/>
  <c r="U25" i="2"/>
  <c r="AB25" i="2" s="1"/>
  <c r="K33" i="2"/>
  <c r="Z33" i="2" s="1"/>
  <c r="U33" i="2"/>
  <c r="AB33" i="2" s="1"/>
  <c r="K14" i="2"/>
  <c r="Z14" i="2" s="1"/>
  <c r="U14" i="2"/>
  <c r="AB14" i="2" s="1"/>
  <c r="K22" i="2"/>
  <c r="Z22" i="2" s="1"/>
  <c r="U22" i="2"/>
  <c r="AB22" i="2" s="1"/>
  <c r="K30" i="2"/>
  <c r="Z30" i="2" s="1"/>
  <c r="U30" i="2"/>
  <c r="AB30" i="2" s="1"/>
  <c r="K38" i="2"/>
  <c r="Z38" i="2" s="1"/>
  <c r="U38" i="2"/>
  <c r="AB38" i="2" s="1"/>
  <c r="U12" i="2"/>
  <c r="AB12" i="2" s="1"/>
  <c r="K12" i="2"/>
  <c r="Z12" i="2" s="1"/>
  <c r="U16" i="2"/>
  <c r="AB16" i="2" s="1"/>
  <c r="K16" i="2"/>
  <c r="Z16" i="2" s="1"/>
  <c r="U20" i="2"/>
  <c r="AB20" i="2" s="1"/>
  <c r="K20" i="2"/>
  <c r="Z20" i="2" s="1"/>
  <c r="U24" i="2"/>
  <c r="AB24" i="2" s="1"/>
  <c r="K24" i="2"/>
  <c r="Z24" i="2" s="1"/>
  <c r="U28" i="2"/>
  <c r="AB28" i="2" s="1"/>
  <c r="K28" i="2"/>
  <c r="Z28" i="2" s="1"/>
  <c r="U32" i="2"/>
  <c r="AB32" i="2" s="1"/>
  <c r="K32" i="2"/>
  <c r="Z32" i="2" s="1"/>
  <c r="U36" i="2"/>
  <c r="AB36" i="2" s="1"/>
  <c r="K36" i="2"/>
  <c r="Z36" i="2" s="1"/>
  <c r="J17" i="2"/>
  <c r="Y17" i="2" s="1"/>
  <c r="T17" i="2"/>
  <c r="AA17" i="2" s="1"/>
  <c r="J21" i="2"/>
  <c r="Y21" i="2" s="1"/>
  <c r="T21" i="2"/>
  <c r="AA21" i="2" s="1"/>
  <c r="J25" i="2"/>
  <c r="Y25" i="2" s="1"/>
  <c r="T25" i="2"/>
  <c r="AA25" i="2" s="1"/>
  <c r="J29" i="2"/>
  <c r="Y29" i="2" s="1"/>
  <c r="T29" i="2"/>
  <c r="AA29" i="2" s="1"/>
  <c r="J33" i="2"/>
  <c r="Y33" i="2" s="1"/>
  <c r="T33" i="2"/>
  <c r="AA33" i="2" s="1"/>
  <c r="J37" i="2"/>
  <c r="Y37" i="2" s="1"/>
  <c r="T37" i="2"/>
  <c r="AA37" i="2" s="1"/>
  <c r="T14" i="2"/>
  <c r="AA14" i="2" s="1"/>
  <c r="J14" i="2"/>
  <c r="Y14" i="2" s="1"/>
  <c r="T18" i="2"/>
  <c r="AA18" i="2" s="1"/>
  <c r="J18" i="2"/>
  <c r="Y18" i="2" s="1"/>
  <c r="T22" i="2"/>
  <c r="AA22" i="2" s="1"/>
  <c r="J22" i="2"/>
  <c r="Y22" i="2" s="1"/>
  <c r="T26" i="2"/>
  <c r="AA26" i="2" s="1"/>
  <c r="J26" i="2"/>
  <c r="Y26" i="2" s="1"/>
  <c r="T30" i="2"/>
  <c r="AA30" i="2" s="1"/>
  <c r="J30" i="2"/>
  <c r="Y30" i="2" s="1"/>
  <c r="T34" i="2"/>
  <c r="AA34" i="2" s="1"/>
  <c r="J34" i="2"/>
  <c r="Y34" i="2" s="1"/>
  <c r="T38" i="2"/>
  <c r="AA38" i="2" s="1"/>
  <c r="J38" i="2"/>
  <c r="Y38" i="2" s="1"/>
  <c r="J13" i="2"/>
  <c r="Y13" i="2" s="1"/>
  <c r="T13" i="2"/>
  <c r="AA13" i="2" s="1"/>
  <c r="J11" i="2"/>
  <c r="Y11" i="2" s="1"/>
  <c r="T11" i="2"/>
  <c r="AA11" i="2" s="1"/>
  <c r="J15" i="2"/>
  <c r="Y15" i="2" s="1"/>
  <c r="T15" i="2"/>
  <c r="AA15" i="2" s="1"/>
  <c r="J19" i="2"/>
  <c r="Y19" i="2" s="1"/>
  <c r="T19" i="2"/>
  <c r="AA19" i="2" s="1"/>
  <c r="J23" i="2"/>
  <c r="Y23" i="2" s="1"/>
  <c r="T23" i="2"/>
  <c r="AA23" i="2" s="1"/>
  <c r="J27" i="2"/>
  <c r="Y27" i="2" s="1"/>
  <c r="T27" i="2"/>
  <c r="AA27" i="2" s="1"/>
  <c r="J31" i="2"/>
  <c r="Y31" i="2" s="1"/>
  <c r="T31" i="2"/>
  <c r="AA31" i="2" s="1"/>
  <c r="J35" i="2"/>
  <c r="Y35" i="2" s="1"/>
  <c r="T35" i="2"/>
  <c r="AA35" i="2" s="1"/>
  <c r="T12" i="2"/>
  <c r="AA12" i="2" s="1"/>
  <c r="J12" i="2"/>
  <c r="Y12" i="2" s="1"/>
  <c r="T16" i="2"/>
  <c r="AA16" i="2" s="1"/>
  <c r="J16" i="2"/>
  <c r="Y16" i="2" s="1"/>
  <c r="T20" i="2"/>
  <c r="AA20" i="2" s="1"/>
  <c r="J20" i="2"/>
  <c r="Y20" i="2" s="1"/>
  <c r="T24" i="2"/>
  <c r="AA24" i="2" s="1"/>
  <c r="J24" i="2"/>
  <c r="Y24" i="2" s="1"/>
  <c r="T28" i="2"/>
  <c r="AA28" i="2" s="1"/>
  <c r="J28" i="2"/>
  <c r="Y28" i="2" s="1"/>
  <c r="T32" i="2"/>
  <c r="AA32" i="2" s="1"/>
  <c r="J32" i="2"/>
  <c r="Y32" i="2" s="1"/>
  <c r="T36" i="2"/>
  <c r="AA36" i="2" s="1"/>
  <c r="J36" i="2"/>
  <c r="Y36" i="2" s="1"/>
  <c r="W9" i="2"/>
  <c r="V9" i="2"/>
  <c r="Y9" i="2"/>
  <c r="L9" i="2"/>
  <c r="U10" i="2"/>
  <c r="K10" i="2"/>
  <c r="J10" i="2"/>
  <c r="Y10" i="2" s="1"/>
  <c r="T10" i="2"/>
  <c r="K5" i="1"/>
  <c r="N5" i="1" s="1"/>
  <c r="B10" i="1"/>
  <c r="C10" i="1" s="1"/>
  <c r="AB10" i="2" l="1"/>
  <c r="U42" i="2"/>
  <c r="E18" i="3" s="1"/>
  <c r="E23" i="3" s="1"/>
  <c r="AA10" i="2"/>
  <c r="T42" i="2"/>
  <c r="D18" i="3" s="1"/>
  <c r="D23" i="3" s="1"/>
  <c r="J42" i="2"/>
  <c r="B18" i="3" s="1"/>
  <c r="B23" i="3" s="1"/>
  <c r="Z10" i="2"/>
  <c r="K42" i="2"/>
  <c r="C18" i="3" s="1"/>
  <c r="C23" i="3" s="1"/>
  <c r="B11" i="1"/>
  <c r="G11" i="1" l="1"/>
  <c r="D11" i="1"/>
  <c r="B12" i="1"/>
  <c r="C11" i="1"/>
  <c r="G12" i="1" l="1"/>
  <c r="D12" i="1"/>
  <c r="H11" i="1"/>
  <c r="I11" i="1" s="1"/>
  <c r="E11" i="1"/>
  <c r="F11" i="1" s="1"/>
  <c r="B13" i="1"/>
  <c r="C12" i="1"/>
  <c r="H12" i="1" l="1"/>
  <c r="I12" i="1" s="1"/>
  <c r="E12" i="1"/>
  <c r="F12" i="1" s="1"/>
  <c r="D13" i="1"/>
  <c r="G13" i="1"/>
  <c r="B14" i="1"/>
  <c r="C13" i="1"/>
  <c r="G14" i="1" l="1"/>
  <c r="D14" i="1"/>
  <c r="E13" i="1"/>
  <c r="F13" i="1" s="1"/>
  <c r="H13" i="1"/>
  <c r="B15" i="1"/>
  <c r="C14" i="1"/>
  <c r="H14" i="1" l="1"/>
  <c r="I13" i="1"/>
  <c r="E14" i="1"/>
  <c r="G15" i="1"/>
  <c r="I14" i="1"/>
  <c r="D15" i="1"/>
  <c r="F14" i="1"/>
  <c r="B16" i="1"/>
  <c r="C15" i="1"/>
  <c r="G16" i="1" l="1"/>
  <c r="E15" i="1"/>
  <c r="D16" i="1"/>
  <c r="H15" i="1"/>
  <c r="B17" i="1"/>
  <c r="C16" i="1"/>
  <c r="D17" i="1" l="1"/>
  <c r="E16" i="1"/>
  <c r="H16" i="1"/>
  <c r="I16" i="1" s="1"/>
  <c r="I15" i="1"/>
  <c r="F15" i="1"/>
  <c r="G17" i="1"/>
  <c r="B18" i="1"/>
  <c r="C17" i="1"/>
  <c r="H17" i="1" l="1"/>
  <c r="E17" i="1"/>
  <c r="F17" i="1" s="1"/>
  <c r="F16" i="1"/>
  <c r="G18" i="1"/>
  <c r="I17" i="1"/>
  <c r="D18" i="1"/>
  <c r="B19" i="1"/>
  <c r="C18" i="1"/>
  <c r="G19" i="1" l="1"/>
  <c r="D19" i="1"/>
  <c r="E18" i="1"/>
  <c r="F18" i="1" s="1"/>
  <c r="H18" i="1"/>
  <c r="B20" i="1"/>
  <c r="C19" i="1"/>
  <c r="D20" i="1" l="1"/>
  <c r="F19" i="1"/>
  <c r="H19" i="1"/>
  <c r="I18" i="1"/>
  <c r="E19" i="1"/>
  <c r="G20" i="1"/>
  <c r="B21" i="1"/>
  <c r="C20" i="1"/>
  <c r="H20" i="1" l="1"/>
  <c r="I20" i="1" s="1"/>
  <c r="I19" i="1"/>
  <c r="G21" i="1"/>
  <c r="E20" i="1"/>
  <c r="F20" i="1" s="1"/>
  <c r="D21" i="1"/>
  <c r="B22" i="1"/>
  <c r="C21" i="1"/>
  <c r="G22" i="1" l="1"/>
  <c r="D22" i="1"/>
  <c r="E21" i="1"/>
  <c r="F21" i="1" s="1"/>
  <c r="H21" i="1"/>
  <c r="B23" i="1"/>
  <c r="C22" i="1"/>
  <c r="D23" i="1" l="1"/>
  <c r="H22" i="1"/>
  <c r="I22" i="1" s="1"/>
  <c r="I21" i="1"/>
  <c r="E22" i="1"/>
  <c r="F22" i="1" s="1"/>
  <c r="G23" i="1"/>
  <c r="B24" i="1"/>
  <c r="C23" i="1"/>
  <c r="G24" i="1" l="1"/>
  <c r="H23" i="1"/>
  <c r="E23" i="1"/>
  <c r="D24" i="1"/>
  <c r="B25" i="1"/>
  <c r="C24" i="1"/>
  <c r="E24" i="1" l="1"/>
  <c r="H24" i="1"/>
  <c r="I24" i="1" s="1"/>
  <c r="F23" i="1"/>
  <c r="I23" i="1"/>
  <c r="D25" i="1"/>
  <c r="F24" i="1"/>
  <c r="G25" i="1"/>
  <c r="B26" i="1"/>
  <c r="C25" i="1"/>
  <c r="G26" i="1" l="1"/>
  <c r="H25" i="1"/>
  <c r="D26" i="1"/>
  <c r="E25" i="1"/>
  <c r="B27" i="1"/>
  <c r="C26" i="1"/>
  <c r="D27" i="1" l="1"/>
  <c r="H26" i="1"/>
  <c r="E26" i="1"/>
  <c r="I25" i="1"/>
  <c r="F25" i="1"/>
  <c r="G27" i="1"/>
  <c r="I26" i="1"/>
  <c r="B28" i="1"/>
  <c r="C27" i="1"/>
  <c r="E27" i="1" l="1"/>
  <c r="H27" i="1"/>
  <c r="I27" i="1" s="1"/>
  <c r="F26" i="1"/>
  <c r="G28" i="1"/>
  <c r="D28" i="1"/>
  <c r="F27" i="1"/>
  <c r="B29" i="1"/>
  <c r="C28" i="1"/>
  <c r="G29" i="1" l="1"/>
  <c r="D29" i="1"/>
  <c r="H28" i="1"/>
  <c r="I28" i="1" s="1"/>
  <c r="E28" i="1"/>
  <c r="F28" i="1" s="1"/>
  <c r="B30" i="1"/>
  <c r="C29" i="1"/>
  <c r="D30" i="1" l="1"/>
  <c r="E29" i="1"/>
  <c r="F29" i="1" s="1"/>
  <c r="H29" i="1"/>
  <c r="G30" i="1"/>
  <c r="B31" i="1"/>
  <c r="C30" i="1"/>
  <c r="H30" i="1" l="1"/>
  <c r="I29" i="1"/>
  <c r="E30" i="1"/>
  <c r="F30" i="1" s="1"/>
  <c r="G31" i="1"/>
  <c r="I30" i="1"/>
  <c r="D31" i="1"/>
  <c r="B32" i="1"/>
  <c r="C31" i="1"/>
  <c r="G32" i="1" l="1"/>
  <c r="E31" i="1"/>
  <c r="D32" i="1"/>
  <c r="H31" i="1"/>
  <c r="B33" i="1"/>
  <c r="C32" i="1"/>
  <c r="D33" i="1" l="1"/>
  <c r="H32" i="1"/>
  <c r="I32" i="1" s="1"/>
  <c r="I31" i="1"/>
  <c r="E32" i="1"/>
  <c r="F32" i="1" s="1"/>
  <c r="F31" i="1"/>
  <c r="G33" i="1"/>
  <c r="B34" i="1"/>
  <c r="C33" i="1"/>
  <c r="H33" i="1" l="1"/>
  <c r="I33" i="1" s="1"/>
  <c r="G34" i="1"/>
  <c r="E33" i="1"/>
  <c r="D34" i="1"/>
  <c r="B35" i="1"/>
  <c r="C34" i="1"/>
  <c r="E34" i="1" l="1"/>
  <c r="F33" i="1"/>
  <c r="G35" i="1"/>
  <c r="D35" i="1"/>
  <c r="F34" i="1"/>
  <c r="H34" i="1"/>
  <c r="I34" i="1" s="1"/>
  <c r="B36" i="1"/>
  <c r="C35" i="1"/>
  <c r="H35" i="1" l="1"/>
  <c r="G36" i="1"/>
  <c r="I35" i="1"/>
  <c r="D36" i="1"/>
  <c r="E35" i="1"/>
  <c r="B37" i="1"/>
  <c r="C36" i="1"/>
  <c r="D37" i="1" l="1"/>
  <c r="E36" i="1"/>
  <c r="G37" i="1"/>
  <c r="F35" i="1"/>
  <c r="H36" i="1"/>
  <c r="B38" i="1"/>
  <c r="C37" i="1"/>
  <c r="G38" i="1" l="1"/>
  <c r="H37" i="1"/>
  <c r="E37" i="1"/>
  <c r="F36" i="1"/>
  <c r="I36" i="1"/>
  <c r="D38" i="1"/>
  <c r="F37" i="1"/>
  <c r="B39" i="1"/>
  <c r="C38" i="1"/>
  <c r="E38" i="1" l="1"/>
  <c r="H38" i="1"/>
  <c r="I37" i="1"/>
  <c r="D39" i="1"/>
  <c r="F38" i="1"/>
  <c r="G39" i="1"/>
  <c r="I38" i="1"/>
  <c r="B40" i="1"/>
  <c r="C39" i="1"/>
  <c r="C40" i="1" l="1"/>
  <c r="G40" i="1"/>
  <c r="D40" i="1"/>
  <c r="H39" i="1"/>
  <c r="I39" i="1" s="1"/>
  <c r="E39" i="1"/>
  <c r="F39" i="1" s="1"/>
  <c r="E4" i="2"/>
  <c r="C4" i="2"/>
  <c r="A1" i="2"/>
  <c r="E40" i="1" l="1"/>
  <c r="F40" i="1" s="1"/>
  <c r="H40" i="1"/>
  <c r="I40" i="1" s="1"/>
  <c r="R4" i="2"/>
  <c r="U4" i="2" s="1"/>
  <c r="B9" i="2"/>
  <c r="B10" i="2" l="1"/>
  <c r="C9" i="2"/>
  <c r="C10" i="2" l="1"/>
  <c r="N10" i="2"/>
  <c r="R10" i="2" s="1"/>
  <c r="V10" i="2" s="1"/>
  <c r="D10" i="2"/>
  <c r="H10" i="2" s="1"/>
  <c r="L10" i="2" s="1"/>
  <c r="B11" i="2"/>
  <c r="C11" i="2" l="1"/>
  <c r="N11" i="2"/>
  <c r="D11" i="2"/>
  <c r="H11" i="2" s="1"/>
  <c r="L11" i="2" s="1"/>
  <c r="R11" i="2"/>
  <c r="V11" i="2" s="1"/>
  <c r="O10" i="2"/>
  <c r="S10" i="2" s="1"/>
  <c r="W10" i="2" s="1"/>
  <c r="E10" i="2"/>
  <c r="I10" i="2" s="1"/>
  <c r="M10" i="2" s="1"/>
  <c r="B12" i="2"/>
  <c r="C12" i="2" l="1"/>
  <c r="N12" i="2"/>
  <c r="R12" i="2" s="1"/>
  <c r="V12" i="2" s="1"/>
  <c r="D12" i="2"/>
  <c r="H12" i="2" s="1"/>
  <c r="L12" i="2" s="1"/>
  <c r="O11" i="2"/>
  <c r="S11" i="2" s="1"/>
  <c r="W11" i="2" s="1"/>
  <c r="E11" i="2"/>
  <c r="I11" i="2" s="1"/>
  <c r="M11" i="2" s="1"/>
  <c r="B13" i="2"/>
  <c r="C13" i="2" l="1"/>
  <c r="D13" i="2"/>
  <c r="H13" i="2" s="1"/>
  <c r="L13" i="2" s="1"/>
  <c r="N13" i="2"/>
  <c r="R13" i="2" s="1"/>
  <c r="V13" i="2" s="1"/>
  <c r="E12" i="2"/>
  <c r="I12" i="2" s="1"/>
  <c r="M12" i="2" s="1"/>
  <c r="O12" i="2"/>
  <c r="S12" i="2" s="1"/>
  <c r="W12" i="2" s="1"/>
  <c r="B14" i="2"/>
  <c r="C14" i="2" l="1"/>
  <c r="D14" i="2"/>
  <c r="H14" i="2" s="1"/>
  <c r="L14" i="2" s="1"/>
  <c r="N14" i="2"/>
  <c r="R14" i="2" s="1"/>
  <c r="V14" i="2" s="1"/>
  <c r="O13" i="2"/>
  <c r="S13" i="2" s="1"/>
  <c r="W13" i="2" s="1"/>
  <c r="E13" i="2"/>
  <c r="I13" i="2" s="1"/>
  <c r="M13" i="2" s="1"/>
  <c r="B15" i="2"/>
  <c r="C15" i="2" l="1"/>
  <c r="D15" i="2"/>
  <c r="H15" i="2" s="1"/>
  <c r="L15" i="2" s="1"/>
  <c r="N15" i="2"/>
  <c r="R15" i="2" s="1"/>
  <c r="V15" i="2" s="1"/>
  <c r="O14" i="2"/>
  <c r="S14" i="2" s="1"/>
  <c r="W14" i="2" s="1"/>
  <c r="E14" i="2"/>
  <c r="I14" i="2" s="1"/>
  <c r="M14" i="2" s="1"/>
  <c r="B16" i="2"/>
  <c r="C16" i="2" l="1"/>
  <c r="N16" i="2"/>
  <c r="R16" i="2" s="1"/>
  <c r="V16" i="2" s="1"/>
  <c r="D16" i="2"/>
  <c r="H16" i="2" s="1"/>
  <c r="L16" i="2" s="1"/>
  <c r="O15" i="2"/>
  <c r="S15" i="2" s="1"/>
  <c r="W15" i="2" s="1"/>
  <c r="E15" i="2"/>
  <c r="I15" i="2" s="1"/>
  <c r="M15" i="2" s="1"/>
  <c r="B17" i="2"/>
  <c r="C17" i="2" l="1"/>
  <c r="D17" i="2"/>
  <c r="H17" i="2" s="1"/>
  <c r="L17" i="2" s="1"/>
  <c r="N17" i="2"/>
  <c r="R17" i="2" s="1"/>
  <c r="V17" i="2" s="1"/>
  <c r="O16" i="2"/>
  <c r="S16" i="2" s="1"/>
  <c r="W16" i="2" s="1"/>
  <c r="E16" i="2"/>
  <c r="I16" i="2" s="1"/>
  <c r="M16" i="2" s="1"/>
  <c r="B18" i="2"/>
  <c r="C18" i="2" l="1"/>
  <c r="N18" i="2"/>
  <c r="R18" i="2" s="1"/>
  <c r="V18" i="2" s="1"/>
  <c r="D18" i="2"/>
  <c r="H18" i="2" s="1"/>
  <c r="L18" i="2" s="1"/>
  <c r="O17" i="2"/>
  <c r="S17" i="2" s="1"/>
  <c r="W17" i="2" s="1"/>
  <c r="E17" i="2"/>
  <c r="I17" i="2" s="1"/>
  <c r="M17" i="2" s="1"/>
  <c r="B19" i="2"/>
  <c r="C19" i="2" l="1"/>
  <c r="N19" i="2"/>
  <c r="R19" i="2" s="1"/>
  <c r="V19" i="2" s="1"/>
  <c r="D19" i="2"/>
  <c r="H19" i="2" s="1"/>
  <c r="L19" i="2" s="1"/>
  <c r="O18" i="2"/>
  <c r="S18" i="2" s="1"/>
  <c r="W18" i="2" s="1"/>
  <c r="E18" i="2"/>
  <c r="I18" i="2" s="1"/>
  <c r="M18" i="2" s="1"/>
  <c r="B20" i="2"/>
  <c r="C20" i="2" l="1"/>
  <c r="D20" i="2"/>
  <c r="H20" i="2" s="1"/>
  <c r="L20" i="2" s="1"/>
  <c r="N20" i="2"/>
  <c r="R20" i="2" s="1"/>
  <c r="V20" i="2" s="1"/>
  <c r="O19" i="2"/>
  <c r="S19" i="2" s="1"/>
  <c r="W19" i="2" s="1"/>
  <c r="E19" i="2"/>
  <c r="I19" i="2" s="1"/>
  <c r="M19" i="2" s="1"/>
  <c r="B21" i="2"/>
  <c r="B22" i="2" l="1"/>
  <c r="N21" i="2"/>
  <c r="R21" i="2" s="1"/>
  <c r="V21" i="2" s="1"/>
  <c r="D21" i="2"/>
  <c r="H21" i="2" s="1"/>
  <c r="L21" i="2" s="1"/>
  <c r="E20" i="2"/>
  <c r="I20" i="2" s="1"/>
  <c r="M20" i="2" s="1"/>
  <c r="O20" i="2"/>
  <c r="S20" i="2" s="1"/>
  <c r="W20" i="2" s="1"/>
  <c r="C21" i="2"/>
  <c r="B23" i="2"/>
  <c r="C22" i="2"/>
  <c r="E21" i="2" l="1"/>
  <c r="I21" i="2" s="1"/>
  <c r="M21" i="2" s="1"/>
  <c r="E22" i="2" s="1"/>
  <c r="I22" i="2" s="1"/>
  <c r="M22" i="2" s="1"/>
  <c r="O21" i="2"/>
  <c r="S21" i="2" s="1"/>
  <c r="W21" i="2" s="1"/>
  <c r="O22" i="2" s="1"/>
  <c r="S22" i="2" s="1"/>
  <c r="W22" i="2" s="1"/>
  <c r="N22" i="2"/>
  <c r="R22" i="2" s="1"/>
  <c r="V22" i="2" s="1"/>
  <c r="N23" i="2" s="1"/>
  <c r="R23" i="2" s="1"/>
  <c r="V23" i="2" s="1"/>
  <c r="D22" i="2"/>
  <c r="H22" i="2" s="1"/>
  <c r="L22" i="2" s="1"/>
  <c r="D23" i="2" s="1"/>
  <c r="H23" i="2" s="1"/>
  <c r="L23" i="2" s="1"/>
  <c r="B24" i="2"/>
  <c r="C23" i="2"/>
  <c r="O23" i="2" l="1"/>
  <c r="S23" i="2" s="1"/>
  <c r="W23" i="2" s="1"/>
  <c r="E23" i="2"/>
  <c r="I23" i="2" s="1"/>
  <c r="M23" i="2" s="1"/>
  <c r="N24" i="2"/>
  <c r="R24" i="2" s="1"/>
  <c r="V24" i="2" s="1"/>
  <c r="D24" i="2"/>
  <c r="H24" i="2" s="1"/>
  <c r="L24" i="2" s="1"/>
  <c r="B25" i="2"/>
  <c r="C24" i="2"/>
  <c r="E24" i="2" l="1"/>
  <c r="I24" i="2" s="1"/>
  <c r="M24" i="2" s="1"/>
  <c r="O24" i="2"/>
  <c r="S24" i="2" s="1"/>
  <c r="W24" i="2" s="1"/>
  <c r="D25" i="2"/>
  <c r="H25" i="2" s="1"/>
  <c r="L25" i="2" s="1"/>
  <c r="N25" i="2"/>
  <c r="R25" i="2" s="1"/>
  <c r="V25" i="2" s="1"/>
  <c r="B26" i="2"/>
  <c r="C25" i="2"/>
  <c r="E25" i="2" l="1"/>
  <c r="I25" i="2" s="1"/>
  <c r="M25" i="2" s="1"/>
  <c r="O25" i="2"/>
  <c r="S25" i="2" s="1"/>
  <c r="W25" i="2" s="1"/>
  <c r="N26" i="2"/>
  <c r="R26" i="2" s="1"/>
  <c r="V26" i="2" s="1"/>
  <c r="D26" i="2"/>
  <c r="H26" i="2" s="1"/>
  <c r="L26" i="2" s="1"/>
  <c r="B27" i="2"/>
  <c r="C26" i="2"/>
  <c r="O26" i="2" l="1"/>
  <c r="S26" i="2" s="1"/>
  <c r="W26" i="2" s="1"/>
  <c r="E26" i="2"/>
  <c r="I26" i="2" s="1"/>
  <c r="M26" i="2" s="1"/>
  <c r="D27" i="2"/>
  <c r="H27" i="2" s="1"/>
  <c r="L27" i="2" s="1"/>
  <c r="N27" i="2"/>
  <c r="R27" i="2" s="1"/>
  <c r="V27" i="2" s="1"/>
  <c r="B28" i="2"/>
  <c r="C27" i="2"/>
  <c r="E27" i="2" l="1"/>
  <c r="I27" i="2" s="1"/>
  <c r="M27" i="2" s="1"/>
  <c r="O27" i="2"/>
  <c r="S27" i="2" s="1"/>
  <c r="W27" i="2" s="1"/>
  <c r="N28" i="2"/>
  <c r="R28" i="2" s="1"/>
  <c r="V28" i="2" s="1"/>
  <c r="D28" i="2"/>
  <c r="H28" i="2" s="1"/>
  <c r="L28" i="2" s="1"/>
  <c r="B29" i="2"/>
  <c r="C28" i="2"/>
  <c r="O28" i="2" l="1"/>
  <c r="S28" i="2" s="1"/>
  <c r="W28" i="2" s="1"/>
  <c r="E28" i="2"/>
  <c r="I28" i="2" s="1"/>
  <c r="M28" i="2" s="1"/>
  <c r="N29" i="2"/>
  <c r="R29" i="2" s="1"/>
  <c r="V29" i="2" s="1"/>
  <c r="D29" i="2"/>
  <c r="H29" i="2" s="1"/>
  <c r="L29" i="2" s="1"/>
  <c r="B30" i="2"/>
  <c r="C29" i="2"/>
  <c r="O29" i="2" l="1"/>
  <c r="S29" i="2" s="1"/>
  <c r="W29" i="2" s="1"/>
  <c r="E29" i="2"/>
  <c r="I29" i="2" s="1"/>
  <c r="M29" i="2" s="1"/>
  <c r="D30" i="2"/>
  <c r="H30" i="2" s="1"/>
  <c r="L30" i="2" s="1"/>
  <c r="N30" i="2"/>
  <c r="R30" i="2" s="1"/>
  <c r="V30" i="2" s="1"/>
  <c r="B31" i="2"/>
  <c r="C30" i="2"/>
  <c r="E30" i="2" l="1"/>
  <c r="I30" i="2" s="1"/>
  <c r="M30" i="2" s="1"/>
  <c r="O30" i="2"/>
  <c r="S30" i="2" s="1"/>
  <c r="W30" i="2" s="1"/>
  <c r="D31" i="2"/>
  <c r="H31" i="2" s="1"/>
  <c r="L31" i="2" s="1"/>
  <c r="N31" i="2"/>
  <c r="R31" i="2" s="1"/>
  <c r="V31" i="2" s="1"/>
  <c r="B32" i="2"/>
  <c r="C31" i="2"/>
  <c r="E31" i="2" l="1"/>
  <c r="I31" i="2" s="1"/>
  <c r="M31" i="2" s="1"/>
  <c r="O31" i="2"/>
  <c r="S31" i="2" s="1"/>
  <c r="W31" i="2" s="1"/>
  <c r="D32" i="2"/>
  <c r="H32" i="2" s="1"/>
  <c r="L32" i="2" s="1"/>
  <c r="N32" i="2"/>
  <c r="R32" i="2" s="1"/>
  <c r="V32" i="2" s="1"/>
  <c r="B33" i="2"/>
  <c r="C32" i="2"/>
  <c r="O32" i="2" l="1"/>
  <c r="S32" i="2" s="1"/>
  <c r="W32" i="2" s="1"/>
  <c r="E32" i="2"/>
  <c r="I32" i="2" s="1"/>
  <c r="M32" i="2" s="1"/>
  <c r="D33" i="2"/>
  <c r="H33" i="2" s="1"/>
  <c r="L33" i="2" s="1"/>
  <c r="N33" i="2"/>
  <c r="R33" i="2" s="1"/>
  <c r="V33" i="2" s="1"/>
  <c r="B34" i="2"/>
  <c r="C33" i="2"/>
  <c r="E33" i="2" l="1"/>
  <c r="I33" i="2" s="1"/>
  <c r="M33" i="2" s="1"/>
  <c r="O33" i="2"/>
  <c r="S33" i="2" s="1"/>
  <c r="W33" i="2" s="1"/>
  <c r="D34" i="2"/>
  <c r="H34" i="2" s="1"/>
  <c r="L34" i="2" s="1"/>
  <c r="N34" i="2"/>
  <c r="R34" i="2" s="1"/>
  <c r="V34" i="2" s="1"/>
  <c r="B35" i="2"/>
  <c r="C34" i="2"/>
  <c r="O34" i="2" l="1"/>
  <c r="S34" i="2" s="1"/>
  <c r="W34" i="2" s="1"/>
  <c r="E34" i="2"/>
  <c r="I34" i="2" s="1"/>
  <c r="M34" i="2" s="1"/>
  <c r="D35" i="2"/>
  <c r="H35" i="2" s="1"/>
  <c r="L35" i="2" s="1"/>
  <c r="N35" i="2"/>
  <c r="R35" i="2" s="1"/>
  <c r="V35" i="2" s="1"/>
  <c r="B36" i="2"/>
  <c r="C35" i="2"/>
  <c r="E35" i="2" l="1"/>
  <c r="I35" i="2" s="1"/>
  <c r="M35" i="2" s="1"/>
  <c r="O35" i="2"/>
  <c r="S35" i="2" s="1"/>
  <c r="W35" i="2" s="1"/>
  <c r="N36" i="2"/>
  <c r="R36" i="2" s="1"/>
  <c r="V36" i="2" s="1"/>
  <c r="D36" i="2"/>
  <c r="H36" i="2" s="1"/>
  <c r="L36" i="2" s="1"/>
  <c r="B37" i="2"/>
  <c r="C36" i="2"/>
  <c r="E36" i="2" l="1"/>
  <c r="I36" i="2" s="1"/>
  <c r="M36" i="2" s="1"/>
  <c r="O36" i="2"/>
  <c r="S36" i="2" s="1"/>
  <c r="W36" i="2" s="1"/>
  <c r="D37" i="2"/>
  <c r="H37" i="2" s="1"/>
  <c r="L37" i="2" s="1"/>
  <c r="N37" i="2"/>
  <c r="R37" i="2" s="1"/>
  <c r="V37" i="2" s="1"/>
  <c r="B38" i="2"/>
  <c r="C37" i="2"/>
  <c r="E37" i="2" l="1"/>
  <c r="I37" i="2" s="1"/>
  <c r="M37" i="2" s="1"/>
  <c r="O37" i="2"/>
  <c r="S37" i="2" s="1"/>
  <c r="W37" i="2" s="1"/>
  <c r="N38" i="2"/>
  <c r="R38" i="2" s="1"/>
  <c r="V38" i="2" s="1"/>
  <c r="D38" i="2"/>
  <c r="H38" i="2" s="1"/>
  <c r="L38" i="2" s="1"/>
  <c r="B39" i="2"/>
  <c r="C38" i="2"/>
  <c r="E38" i="2" l="1"/>
  <c r="I38" i="2" s="1"/>
  <c r="M38" i="2" s="1"/>
  <c r="O38" i="2"/>
  <c r="S38" i="2" s="1"/>
  <c r="W38" i="2" s="1"/>
  <c r="C39" i="2"/>
  <c r="D39" i="2"/>
  <c r="H39" i="2" s="1"/>
  <c r="L39" i="2" s="1"/>
  <c r="N39" i="2"/>
  <c r="R39" i="2" s="1"/>
  <c r="V39" i="2" s="1"/>
  <c r="E39" i="2" l="1"/>
  <c r="I39" i="2" s="1"/>
  <c r="M39" i="2" s="1"/>
  <c r="O39" i="2"/>
  <c r="S39" i="2" s="1"/>
  <c r="W39" i="2" s="1"/>
</calcChain>
</file>

<file path=xl/sharedStrings.xml><?xml version="1.0" encoding="utf-8"?>
<sst xmlns="http://schemas.openxmlformats.org/spreadsheetml/2006/main" count="142" uniqueCount="70">
  <si>
    <t>कार्यालय राजकीय उच्च माध्यमिक विद्यालय ---------------------------</t>
  </si>
  <si>
    <t>मुख्यमंत्री बाल गोपाल योजना</t>
  </si>
  <si>
    <t>दुग्ध वितरण पंजिका</t>
  </si>
  <si>
    <t>Month</t>
  </si>
  <si>
    <t>YEAR</t>
  </si>
  <si>
    <t>क्र.सं.</t>
  </si>
  <si>
    <t>दिनांक</t>
  </si>
  <si>
    <t>कक्षा 1 से 5</t>
  </si>
  <si>
    <t>कक्षा 6 से 8</t>
  </si>
  <si>
    <t>योग</t>
  </si>
  <si>
    <t>दुग्ध बनाने में खर्च चीनी की मात्रा</t>
  </si>
  <si>
    <t>From Date</t>
  </si>
  <si>
    <t>To Date</t>
  </si>
  <si>
    <t>दिन</t>
  </si>
  <si>
    <t>ग्राम</t>
  </si>
  <si>
    <t>दुग्ध पाउडर की मात्रा</t>
  </si>
  <si>
    <t>Attendance</t>
  </si>
  <si>
    <t>Enrollment</t>
  </si>
  <si>
    <t>Sr.No.</t>
  </si>
  <si>
    <t>B</t>
  </si>
  <si>
    <t>G</t>
  </si>
  <si>
    <t>T</t>
  </si>
  <si>
    <t>Date</t>
  </si>
  <si>
    <t>Day</t>
  </si>
  <si>
    <t>Class 1 to 5</t>
  </si>
  <si>
    <t>Class 6 to 8</t>
  </si>
  <si>
    <t>1 to 5</t>
  </si>
  <si>
    <t>6 to 8</t>
  </si>
  <si>
    <t>प्रारंभिक शेष दुग्ध पाउडर (किलोग्राम)</t>
  </si>
  <si>
    <t>प्रारंभिक शेष चीनी (किलोग्राम)</t>
  </si>
  <si>
    <t>सप्लायर से प्राप्त (किलोग्राम)</t>
  </si>
  <si>
    <t>सप्लायर से प्राप्त या खरीदी गयी (किलोग्राम)</t>
  </si>
  <si>
    <t>दुग्ध बनाने में खर्च पाउडर की मात्रा (ग्राम)</t>
  </si>
  <si>
    <t>दुग्ध बनाने में खर्च चीनी की मात्रा (ग्राम)</t>
  </si>
  <si>
    <t>NOV</t>
  </si>
  <si>
    <t>योग (किलोग्राम)</t>
  </si>
  <si>
    <t>अंतिम शेष दुग्ध पाउडर (किलोग्राम)</t>
  </si>
  <si>
    <t>अंतिम शेष चीनी (किलोग्राम)</t>
  </si>
  <si>
    <t>चीनी की मात्रा (Stock) KG</t>
  </si>
  <si>
    <t>दुग्ध पाउडर की मात्रा (Stock) KG</t>
  </si>
  <si>
    <t>माह के प्रारंभ में स्टॉक</t>
  </si>
  <si>
    <t>माह के अंत में स्टॉक</t>
  </si>
  <si>
    <t>माह के दौरान वितरण की मात्रा</t>
  </si>
  <si>
    <t>योग :-</t>
  </si>
  <si>
    <t>इस माह में सप्लायर से प्राप्त चीनी</t>
  </si>
  <si>
    <t>इस माह में सप्लायर से प्राप्त दुग्ध पाउडर</t>
  </si>
  <si>
    <t>दुग्ध</t>
  </si>
  <si>
    <t>चीनी</t>
  </si>
  <si>
    <t>माह के दौरान सप्लायर से प्राप्त</t>
  </si>
  <si>
    <t>इस माह में दुग्ध बनाने में खर्च पाउडर की मात्रा</t>
  </si>
  <si>
    <t>इस माह में खर्च चीनी की मात्रा</t>
  </si>
  <si>
    <t>क्र. सं.</t>
  </si>
  <si>
    <t>कक्षा स्तर</t>
  </si>
  <si>
    <t>पाउडर मिल्क की मात्रा (प्रति छात्र)</t>
  </si>
  <si>
    <t>तैयार दूध की मात्रा (प्रति छात्र)</t>
  </si>
  <si>
    <t>चीनी की मात्रा</t>
  </si>
  <si>
    <t>200 ml</t>
  </si>
  <si>
    <t>प्राथमिक (कक्षा 1 से 5)</t>
  </si>
  <si>
    <t>15 ग्राम</t>
  </si>
  <si>
    <t>150 ml</t>
  </si>
  <si>
    <t>8.4 ग्राम</t>
  </si>
  <si>
    <t>उच्च प्राथमिक (कक्षा 6 से 8)</t>
  </si>
  <si>
    <t>20 ग्राम</t>
  </si>
  <si>
    <t>10.2 ग्राम</t>
  </si>
  <si>
    <t>उक्त निर्धारित दिवस को विद्यालय में अवकाश होने की स्थिति में अगले शैक्षणिक दिवस को दूध उपलब्ध कराया जायेगा ।</t>
  </si>
  <si>
    <t>प्रत्येक विद्यालय में विद्यार्थियों को निम्नानुसार निर्धारित दो दिवस दूध उपलब्ध 'करवाया जायेगा:-</t>
  </si>
  <si>
    <t>1. मंगलवार 2. शुक्रवार</t>
  </si>
  <si>
    <t>1. स्टॉक एंट्री शीट में प्रारंभिक स्टॉक की एंट्री करें |</t>
  </si>
  <si>
    <t>2. अटेंडेंस एंट्री शीट में नामांकन एवं अटेंडेंस की दिनांकवार एंट्री करे |</t>
  </si>
  <si>
    <t>3. रजिस्टर शीट ऑटो रेडी हो जाएगी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</si>
</sst>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GM&quot;"/>
    <numFmt numFmtId="165" formatCode="#,###.00\ &quot;KG&quot;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u/>
      <sz val="12"/>
      <color theme="9" tint="-0.499984740745262"/>
      <name val="Calibri"/>
      <family val="2"/>
      <scheme val="minor"/>
    </font>
    <font>
      <b/>
      <i/>
      <sz val="14"/>
      <color theme="9" tint="-0.499984740745262"/>
      <name val="Calibri"/>
      <family val="2"/>
      <scheme val="minor"/>
    </font>
    <font>
      <i/>
      <sz val="11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14" fontId="0" fillId="0" borderId="1" xfId="0" applyNumberForma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 vertical="center"/>
      <protection locked="0" hidden="1"/>
    </xf>
    <xf numFmtId="2" fontId="2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5" fontId="8" fillId="0" borderId="1" xfId="0" applyNumberFormat="1" applyFont="1" applyBorder="1" applyAlignment="1" applyProtection="1">
      <alignment horizontal="center" vertical="center"/>
      <protection hidden="1"/>
    </xf>
    <xf numFmtId="165" fontId="8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14" fontId="3" fillId="0" borderId="4" xfId="0" applyNumberFormat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165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7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18">
    <dxf>
      <fill>
        <patternFill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ill>
        <patternFill>
          <bgColor rgb="FFC00000"/>
        </patternFill>
      </fill>
    </dxf>
    <dxf>
      <font>
        <color theme="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CC00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0</xdr:row>
      <xdr:rowOff>0</xdr:rowOff>
    </xdr:from>
    <xdr:to>
      <xdr:col>3</xdr:col>
      <xdr:colOff>57151</xdr:colOff>
      <xdr:row>4</xdr:row>
      <xdr:rowOff>179761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0"/>
          <a:ext cx="1257300" cy="941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Normal="100" zoomScaleSheetLayoutView="100" workbookViewId="0">
      <selection activeCell="K13" sqref="K13"/>
    </sheetView>
  </sheetViews>
  <sheetFormatPr defaultRowHeight="15" x14ac:dyDescent="0.25"/>
  <cols>
    <col min="1" max="1" width="6.42578125" style="73" customWidth="1"/>
    <col min="2" max="2" width="27" style="73" customWidth="1"/>
    <col min="3" max="3" width="25.140625" style="73" customWidth="1"/>
    <col min="4" max="4" width="22.28515625" style="73" customWidth="1"/>
    <col min="5" max="5" width="16.140625" style="73" customWidth="1"/>
    <col min="6" max="16384" width="9.140625" style="73"/>
  </cols>
  <sheetData>
    <row r="1" spans="1:10" customFormat="1" x14ac:dyDescent="0.25"/>
    <row r="2" spans="1:10" customFormat="1" x14ac:dyDescent="0.25"/>
    <row r="3" spans="1:10" customFormat="1" x14ac:dyDescent="0.25"/>
    <row r="4" spans="1:10" customFormat="1" x14ac:dyDescent="0.25"/>
    <row r="5" spans="1:10" customFormat="1" x14ac:dyDescent="0.25"/>
    <row r="6" spans="1:10" customFormat="1" ht="24" customHeight="1" x14ac:dyDescent="0.25">
      <c r="A6" s="31" t="s">
        <v>1</v>
      </c>
      <c r="B6" s="31"/>
      <c r="C6" s="31"/>
      <c r="D6" s="31"/>
      <c r="E6" s="31"/>
      <c r="F6" s="70"/>
      <c r="G6" s="70"/>
      <c r="H6" s="70"/>
      <c r="I6" s="70"/>
      <c r="J6" s="70"/>
    </row>
    <row r="7" spans="1:10" customFormat="1" ht="18.75" x14ac:dyDescent="0.25">
      <c r="A7" s="69" t="s">
        <v>2</v>
      </c>
      <c r="B7" s="69"/>
      <c r="C7" s="69"/>
      <c r="D7" s="69"/>
      <c r="E7" s="69"/>
      <c r="F7" s="71"/>
      <c r="G7" s="71"/>
      <c r="H7" s="71"/>
      <c r="I7" s="71"/>
      <c r="J7" s="71"/>
    </row>
    <row r="8" spans="1:10" customFormat="1" x14ac:dyDescent="0.25"/>
    <row r="9" spans="1:10" customFormat="1" ht="35.25" customHeight="1" x14ac:dyDescent="0.25">
      <c r="A9" s="72" t="s">
        <v>51</v>
      </c>
      <c r="B9" s="72" t="s">
        <v>52</v>
      </c>
      <c r="C9" s="72" t="s">
        <v>53</v>
      </c>
      <c r="D9" s="72" t="s">
        <v>54</v>
      </c>
      <c r="E9" s="72" t="s">
        <v>55</v>
      </c>
    </row>
    <row r="10" spans="1:10" customFormat="1" ht="20.100000000000001" customHeight="1" x14ac:dyDescent="0.25">
      <c r="A10" s="80">
        <v>1</v>
      </c>
      <c r="B10" s="81" t="s">
        <v>57</v>
      </c>
      <c r="C10" s="80" t="s">
        <v>58</v>
      </c>
      <c r="D10" s="80" t="s">
        <v>59</v>
      </c>
      <c r="E10" s="80" t="s">
        <v>60</v>
      </c>
    </row>
    <row r="11" spans="1:10" customFormat="1" ht="20.100000000000001" customHeight="1" x14ac:dyDescent="0.25">
      <c r="A11" s="80">
        <v>2</v>
      </c>
      <c r="B11" s="81" t="s">
        <v>61</v>
      </c>
      <c r="C11" s="80" t="s">
        <v>62</v>
      </c>
      <c r="D11" s="80" t="s">
        <v>56</v>
      </c>
      <c r="E11" s="80" t="s">
        <v>63</v>
      </c>
    </row>
    <row r="12" spans="1:10" customFormat="1" ht="5.25" customHeight="1" x14ac:dyDescent="0.25"/>
    <row r="13" spans="1:10" ht="20.100000000000001" customHeight="1" x14ac:dyDescent="0.25">
      <c r="A13" s="77" t="s">
        <v>65</v>
      </c>
      <c r="B13" s="77"/>
      <c r="C13" s="77"/>
      <c r="D13" s="77"/>
      <c r="E13" s="77"/>
    </row>
    <row r="14" spans="1:10" ht="20.100000000000001" customHeight="1" x14ac:dyDescent="0.25">
      <c r="A14" s="78" t="s">
        <v>66</v>
      </c>
      <c r="B14" s="78"/>
      <c r="C14" s="78"/>
      <c r="D14" s="78"/>
      <c r="E14" s="78"/>
    </row>
    <row r="15" spans="1:10" s="75" customFormat="1" ht="35.25" customHeight="1" x14ac:dyDescent="0.25">
      <c r="A15" s="76" t="s">
        <v>64</v>
      </c>
      <c r="B15" s="76"/>
      <c r="C15" s="76"/>
      <c r="D15" s="76"/>
      <c r="E15" s="76"/>
    </row>
    <row r="16" spans="1:10" s="75" customFormat="1" ht="6" customHeight="1" x14ac:dyDescent="0.25">
      <c r="A16" s="74"/>
      <c r="B16" s="74"/>
      <c r="C16" s="74"/>
      <c r="D16" s="74"/>
      <c r="E16" s="74"/>
    </row>
    <row r="17" spans="1:5" ht="21.95" customHeight="1" x14ac:dyDescent="0.25">
      <c r="A17" s="79" t="s">
        <v>67</v>
      </c>
      <c r="B17" s="79"/>
      <c r="C17" s="79"/>
      <c r="D17" s="79"/>
      <c r="E17" s="79"/>
    </row>
    <row r="18" spans="1:5" ht="21.95" customHeight="1" x14ac:dyDescent="0.25">
      <c r="A18" s="79" t="s">
        <v>68</v>
      </c>
      <c r="B18" s="79"/>
      <c r="C18" s="79"/>
      <c r="D18" s="79"/>
      <c r="E18" s="79"/>
    </row>
    <row r="19" spans="1:5" ht="21.95" customHeight="1" x14ac:dyDescent="0.25">
      <c r="A19" s="79" t="s">
        <v>69</v>
      </c>
      <c r="B19" s="79"/>
      <c r="C19" s="79"/>
      <c r="D19" s="79"/>
      <c r="E19" s="79"/>
    </row>
  </sheetData>
  <mergeCells count="9">
    <mergeCell ref="A17:E17"/>
    <mergeCell ref="A18:E18"/>
    <mergeCell ref="A19:E19"/>
    <mergeCell ref="A13:E13"/>
    <mergeCell ref="A14:E14"/>
    <mergeCell ref="A15:E15"/>
    <mergeCell ref="A16:E16"/>
    <mergeCell ref="A6:E6"/>
    <mergeCell ref="A7:E7"/>
  </mergeCells>
  <pageMargins left="0.3" right="0.3" top="0.3" bottom="0.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85" zoomScaleNormal="100" zoomScaleSheetLayoutView="85" workbookViewId="0">
      <selection activeCell="A24" sqref="A24"/>
    </sheetView>
  </sheetViews>
  <sheetFormatPr defaultRowHeight="15" x14ac:dyDescent="0.25"/>
  <cols>
    <col min="1" max="1" width="15" style="4" customWidth="1"/>
    <col min="2" max="5" width="15.7109375" style="4" customWidth="1"/>
    <col min="6" max="6" width="18.5703125" style="4" customWidth="1"/>
    <col min="7" max="16384" width="9.140625" style="4"/>
  </cols>
  <sheetData>
    <row r="1" spans="1:6" ht="24.95" customHeight="1" x14ac:dyDescent="0.25">
      <c r="A1" s="30" t="s">
        <v>0</v>
      </c>
      <c r="B1" s="30"/>
      <c r="C1" s="30"/>
      <c r="D1" s="30"/>
      <c r="E1" s="30"/>
      <c r="F1" s="30"/>
    </row>
    <row r="2" spans="1:6" ht="24.95" customHeight="1" x14ac:dyDescent="0.25">
      <c r="A2" s="31" t="s">
        <v>1</v>
      </c>
      <c r="B2" s="31"/>
      <c r="C2" s="31"/>
      <c r="D2" s="31"/>
      <c r="E2" s="31"/>
      <c r="F2" s="31"/>
    </row>
    <row r="3" spans="1:6" ht="24.95" customHeight="1" x14ac:dyDescent="0.25">
      <c r="A3" s="32" t="s">
        <v>2</v>
      </c>
      <c r="B3" s="32"/>
      <c r="C3" s="32"/>
      <c r="D3" s="32"/>
      <c r="E3" s="32"/>
      <c r="F3" s="32"/>
    </row>
    <row r="4" spans="1:6" ht="9.9499999999999993" customHeight="1" x14ac:dyDescent="0.25">
      <c r="A4" s="24"/>
      <c r="B4" s="24"/>
      <c r="C4" s="24"/>
      <c r="D4" s="24"/>
      <c r="E4" s="24"/>
      <c r="F4" s="24"/>
    </row>
    <row r="5" spans="1:6" ht="20.100000000000001" customHeight="1" x14ac:dyDescent="0.25">
      <c r="B5" s="28" t="s">
        <v>40</v>
      </c>
      <c r="C5" s="28"/>
      <c r="D5" s="28"/>
      <c r="E5" s="28"/>
    </row>
    <row r="6" spans="1:6" ht="20.100000000000001" customHeight="1" x14ac:dyDescent="0.25">
      <c r="B6" s="29" t="s">
        <v>39</v>
      </c>
      <c r="C6" s="29"/>
      <c r="D6" s="29" t="s">
        <v>38</v>
      </c>
      <c r="E6" s="29"/>
    </row>
    <row r="7" spans="1:6" ht="20.100000000000001" customHeight="1" x14ac:dyDescent="0.25">
      <c r="B7" s="13" t="s">
        <v>7</v>
      </c>
      <c r="C7" s="13" t="s">
        <v>8</v>
      </c>
      <c r="D7" s="13" t="s">
        <v>7</v>
      </c>
      <c r="E7" s="13" t="s">
        <v>8</v>
      </c>
    </row>
    <row r="8" spans="1:6" ht="20.100000000000001" customHeight="1" x14ac:dyDescent="0.25">
      <c r="B8" s="26">
        <v>30</v>
      </c>
      <c r="C8" s="26">
        <v>40</v>
      </c>
      <c r="D8" s="26">
        <v>20</v>
      </c>
      <c r="E8" s="26">
        <v>30</v>
      </c>
    </row>
    <row r="9" spans="1:6" ht="9.9499999999999993" customHeight="1" x14ac:dyDescent="0.25"/>
    <row r="10" spans="1:6" ht="20.100000000000001" customHeight="1" x14ac:dyDescent="0.25">
      <c r="B10" s="28" t="s">
        <v>48</v>
      </c>
      <c r="C10" s="28"/>
      <c r="D10" s="28"/>
      <c r="E10" s="28"/>
    </row>
    <row r="11" spans="1:6" ht="20.100000000000001" customHeight="1" x14ac:dyDescent="0.25">
      <c r="B11" s="29" t="s">
        <v>39</v>
      </c>
      <c r="C11" s="29"/>
      <c r="D11" s="29" t="s">
        <v>38</v>
      </c>
      <c r="E11" s="29"/>
    </row>
    <row r="12" spans="1:6" ht="20.100000000000001" customHeight="1" x14ac:dyDescent="0.25">
      <c r="B12" s="13" t="s">
        <v>7</v>
      </c>
      <c r="C12" s="13" t="s">
        <v>8</v>
      </c>
      <c r="D12" s="13" t="s">
        <v>7</v>
      </c>
      <c r="E12" s="13" t="s">
        <v>8</v>
      </c>
    </row>
    <row r="13" spans="1:6" ht="20.100000000000001" customHeight="1" x14ac:dyDescent="0.25">
      <c r="B13" s="25">
        <f>Register!F42</f>
        <v>25</v>
      </c>
      <c r="C13" s="25">
        <f>Register!H42</f>
        <v>23</v>
      </c>
      <c r="D13" s="25">
        <f>Register!P42</f>
        <v>8</v>
      </c>
      <c r="E13" s="25">
        <f>Register!R42</f>
        <v>10</v>
      </c>
    </row>
    <row r="14" spans="1:6" ht="9.9499999999999993" customHeight="1" x14ac:dyDescent="0.25"/>
    <row r="15" spans="1:6" ht="20.100000000000001" customHeight="1" x14ac:dyDescent="0.25">
      <c r="B15" s="28" t="s">
        <v>42</v>
      </c>
      <c r="C15" s="28"/>
      <c r="D15" s="28"/>
      <c r="E15" s="28"/>
    </row>
    <row r="16" spans="1:6" ht="20.100000000000001" customHeight="1" x14ac:dyDescent="0.25">
      <c r="B16" s="29" t="s">
        <v>39</v>
      </c>
      <c r="C16" s="29"/>
      <c r="D16" s="29" t="s">
        <v>38</v>
      </c>
      <c r="E16" s="29"/>
    </row>
    <row r="17" spans="2:5" ht="20.100000000000001" customHeight="1" x14ac:dyDescent="0.25">
      <c r="B17" s="13" t="s">
        <v>7</v>
      </c>
      <c r="C17" s="13" t="s">
        <v>8</v>
      </c>
      <c r="D17" s="13" t="s">
        <v>7</v>
      </c>
      <c r="E17" s="13" t="s">
        <v>8</v>
      </c>
    </row>
    <row r="18" spans="2:5" ht="20.100000000000001" customHeight="1" x14ac:dyDescent="0.25">
      <c r="B18" s="25">
        <f>Register!J42</f>
        <v>18.75</v>
      </c>
      <c r="C18" s="25">
        <f>Register!K42</f>
        <v>24.36</v>
      </c>
      <c r="D18" s="25">
        <f>Register!T42</f>
        <v>10.5</v>
      </c>
      <c r="E18" s="25">
        <f>Register!U42</f>
        <v>12.4236</v>
      </c>
    </row>
    <row r="19" spans="2:5" ht="9.9499999999999993" customHeight="1" x14ac:dyDescent="0.25"/>
    <row r="20" spans="2:5" ht="20.100000000000001" customHeight="1" x14ac:dyDescent="0.25">
      <c r="B20" s="28" t="s">
        <v>41</v>
      </c>
      <c r="C20" s="28"/>
      <c r="D20" s="28"/>
      <c r="E20" s="28"/>
    </row>
    <row r="21" spans="2:5" ht="20.100000000000001" customHeight="1" x14ac:dyDescent="0.25">
      <c r="B21" s="29" t="s">
        <v>39</v>
      </c>
      <c r="C21" s="29"/>
      <c r="D21" s="29" t="s">
        <v>38</v>
      </c>
      <c r="E21" s="29"/>
    </row>
    <row r="22" spans="2:5" ht="20.100000000000001" customHeight="1" x14ac:dyDescent="0.25">
      <c r="B22" s="13" t="s">
        <v>7</v>
      </c>
      <c r="C22" s="13" t="s">
        <v>8</v>
      </c>
      <c r="D22" s="13" t="s">
        <v>7</v>
      </c>
      <c r="E22" s="13" t="s">
        <v>8</v>
      </c>
    </row>
    <row r="23" spans="2:5" ht="20.100000000000001" customHeight="1" x14ac:dyDescent="0.25">
      <c r="B23" s="25">
        <f>SUM(B8,B13)-B18</f>
        <v>36.25</v>
      </c>
      <c r="C23" s="25">
        <f t="shared" ref="C23:E23" si="0">SUM(C8,C13)-C18</f>
        <v>38.64</v>
      </c>
      <c r="D23" s="25">
        <f t="shared" si="0"/>
        <v>17.5</v>
      </c>
      <c r="E23" s="25">
        <f t="shared" si="0"/>
        <v>27.5764</v>
      </c>
    </row>
    <row r="28" spans="2:5" x14ac:dyDescent="0.25">
      <c r="C28"/>
    </row>
  </sheetData>
  <sheetProtection password="CAE1" sheet="1" objects="1" scenarios="1" selectLockedCells="1"/>
  <mergeCells count="15">
    <mergeCell ref="B20:E20"/>
    <mergeCell ref="B21:C21"/>
    <mergeCell ref="D21:E21"/>
    <mergeCell ref="B15:E15"/>
    <mergeCell ref="B16:C16"/>
    <mergeCell ref="D16:E16"/>
    <mergeCell ref="B10:E10"/>
    <mergeCell ref="B11:C11"/>
    <mergeCell ref="D11:E11"/>
    <mergeCell ref="A1:F1"/>
    <mergeCell ref="A2:F2"/>
    <mergeCell ref="A3:F3"/>
    <mergeCell ref="B6:C6"/>
    <mergeCell ref="D6:E6"/>
    <mergeCell ref="B5:E5"/>
  </mergeCells>
  <pageMargins left="0.3" right="0.3" top="0.3" bottom="0.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view="pageBreakPreview" zoomScaleNormal="100" zoomScaleSheetLayoutView="100" workbookViewId="0">
      <pane ySplit="9" topLeftCell="A10" activePane="bottomLeft" state="frozen"/>
      <selection pane="bottomLeft" activeCell="J7" activeCellId="1" sqref="D7:I7 J7:O7"/>
    </sheetView>
  </sheetViews>
  <sheetFormatPr defaultRowHeight="15" x14ac:dyDescent="0.25"/>
  <cols>
    <col min="1" max="1" width="4.140625" style="1" customWidth="1"/>
    <col min="2" max="2" width="9.5703125" style="1" customWidth="1"/>
    <col min="3" max="3" width="9.140625" style="1"/>
    <col min="4" max="4" width="10.42578125" style="1" customWidth="1"/>
    <col min="5" max="5" width="9.140625" style="1"/>
    <col min="6" max="6" width="10.140625" style="1" bestFit="1" customWidth="1"/>
    <col min="7" max="11" width="9.140625" style="1"/>
    <col min="12" max="12" width="9.140625" style="1" customWidth="1"/>
    <col min="13" max="15" width="9.140625" style="1"/>
    <col min="16" max="16384" width="9.140625" style="15"/>
  </cols>
  <sheetData>
    <row r="1" spans="1:18" ht="20.100000000000001" customHeight="1" x14ac:dyDescent="0.25">
      <c r="A1" s="66" t="str">
        <f>IF('Stock Entry'!A1="","",'Stock Entry'!A1)</f>
        <v>कार्यालय राजकीय उच्च माध्यमिक विद्यालय ---------------------------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8" ht="20.100000000000001" customHeight="1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8" ht="20.100000000000001" customHeight="1" x14ac:dyDescent="0.2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8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ht="21.75" customHeight="1" x14ac:dyDescent="0.25">
      <c r="A5" s="36" t="s">
        <v>3</v>
      </c>
      <c r="B5" s="36"/>
      <c r="C5" s="16" t="s">
        <v>34</v>
      </c>
      <c r="D5" s="19" t="s">
        <v>4</v>
      </c>
      <c r="E5" s="16">
        <v>2022</v>
      </c>
      <c r="F5" s="37"/>
      <c r="G5" s="38"/>
      <c r="H5" s="39"/>
      <c r="I5" s="36" t="s">
        <v>11</v>
      </c>
      <c r="J5" s="36"/>
      <c r="K5" s="35">
        <f>IF($C$5="","",DATEVALUE("1"&amp;C5))</f>
        <v>44866</v>
      </c>
      <c r="L5" s="35"/>
      <c r="M5" s="19" t="s">
        <v>12</v>
      </c>
      <c r="N5" s="35">
        <f>EOMONTH(K5,0)</f>
        <v>44895</v>
      </c>
      <c r="O5" s="35"/>
      <c r="Q5" s="17"/>
      <c r="R5" s="1"/>
    </row>
    <row r="6" spans="1:18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15" customHeight="1" x14ac:dyDescent="0.25">
      <c r="A7" s="33" t="s">
        <v>18</v>
      </c>
      <c r="B7" s="34" t="s">
        <v>22</v>
      </c>
      <c r="C7" s="34" t="s">
        <v>23</v>
      </c>
      <c r="D7" s="34" t="s">
        <v>17</v>
      </c>
      <c r="E7" s="34"/>
      <c r="F7" s="34"/>
      <c r="G7" s="34"/>
      <c r="H7" s="34"/>
      <c r="I7" s="34"/>
      <c r="J7" s="34" t="s">
        <v>16</v>
      </c>
      <c r="K7" s="34"/>
      <c r="L7" s="34"/>
      <c r="M7" s="34"/>
      <c r="N7" s="34"/>
      <c r="O7" s="34"/>
    </row>
    <row r="8" spans="1:18" x14ac:dyDescent="0.25">
      <c r="A8" s="33"/>
      <c r="B8" s="34"/>
      <c r="C8" s="34"/>
      <c r="D8" s="34" t="s">
        <v>24</v>
      </c>
      <c r="E8" s="34"/>
      <c r="F8" s="34"/>
      <c r="G8" s="34" t="s">
        <v>25</v>
      </c>
      <c r="H8" s="34"/>
      <c r="I8" s="34"/>
      <c r="J8" s="34" t="s">
        <v>24</v>
      </c>
      <c r="K8" s="34"/>
      <c r="L8" s="34"/>
      <c r="M8" s="34" t="s">
        <v>25</v>
      </c>
      <c r="N8" s="34"/>
      <c r="O8" s="34"/>
    </row>
    <row r="9" spans="1:18" x14ac:dyDescent="0.25">
      <c r="A9" s="33"/>
      <c r="B9" s="34"/>
      <c r="C9" s="34"/>
      <c r="D9" s="13" t="s">
        <v>19</v>
      </c>
      <c r="E9" s="13" t="s">
        <v>20</v>
      </c>
      <c r="F9" s="13" t="s">
        <v>21</v>
      </c>
      <c r="G9" s="13" t="s">
        <v>19</v>
      </c>
      <c r="H9" s="13" t="s">
        <v>20</v>
      </c>
      <c r="I9" s="13" t="s">
        <v>21</v>
      </c>
      <c r="J9" s="13" t="s">
        <v>19</v>
      </c>
      <c r="K9" s="13" t="s">
        <v>20</v>
      </c>
      <c r="L9" s="13" t="s">
        <v>21</v>
      </c>
      <c r="M9" s="13" t="s">
        <v>19</v>
      </c>
      <c r="N9" s="13" t="s">
        <v>20</v>
      </c>
      <c r="O9" s="13" t="s">
        <v>21</v>
      </c>
    </row>
    <row r="10" spans="1:18" ht="20.100000000000001" customHeight="1" x14ac:dyDescent="0.25">
      <c r="A10" s="20">
        <v>1</v>
      </c>
      <c r="B10" s="9">
        <f>IF($C$5="","",DATEVALUE("1"&amp;C5))</f>
        <v>44866</v>
      </c>
      <c r="C10" s="9" t="str">
        <f>UPPER(IF(B10="","",TEXT(B10,"DDD")))</f>
        <v>TUE</v>
      </c>
      <c r="D10" s="27">
        <v>50</v>
      </c>
      <c r="E10" s="27">
        <v>50</v>
      </c>
      <c r="F10" s="21">
        <f>SUM(D10:E10)</f>
        <v>100</v>
      </c>
      <c r="G10" s="27">
        <v>50</v>
      </c>
      <c r="H10" s="27">
        <v>50</v>
      </c>
      <c r="I10" s="21">
        <f>SUM(G10:H10)</f>
        <v>100</v>
      </c>
      <c r="J10" s="18">
        <v>45</v>
      </c>
      <c r="K10" s="18">
        <v>45</v>
      </c>
      <c r="L10" s="21">
        <f>SUM(J10:K10)</f>
        <v>90</v>
      </c>
      <c r="M10" s="18">
        <v>38</v>
      </c>
      <c r="N10" s="18">
        <v>20</v>
      </c>
      <c r="O10" s="21">
        <f>SUM(M10:N10)</f>
        <v>58</v>
      </c>
    </row>
    <row r="11" spans="1:18" ht="20.100000000000001" customHeight="1" x14ac:dyDescent="0.25">
      <c r="A11" s="20">
        <v>2</v>
      </c>
      <c r="B11" s="9">
        <f t="shared" ref="B11:B40" si="0">IF($C$5="","",IF(B10&lt;$N$5,B10+1,""))</f>
        <v>44867</v>
      </c>
      <c r="C11" s="9" t="str">
        <f t="shared" ref="C11:C40" si="1">UPPER(IF(B11="","",TEXT(B11,"DDD")))</f>
        <v>WED</v>
      </c>
      <c r="D11" s="22">
        <f>IF(B11="","",D10)</f>
        <v>50</v>
      </c>
      <c r="E11" s="22">
        <f>IF(C11="","",E10)</f>
        <v>50</v>
      </c>
      <c r="F11" s="21">
        <f t="shared" ref="F11:F40" si="2">SUM(D11:E11)</f>
        <v>100</v>
      </c>
      <c r="G11" s="22">
        <f>IF(B11="","",G10)</f>
        <v>50</v>
      </c>
      <c r="H11" s="22">
        <f>IF(C11="","",H10)</f>
        <v>50</v>
      </c>
      <c r="I11" s="21">
        <f t="shared" ref="I11:I40" si="3">SUM(G11:H11)</f>
        <v>100</v>
      </c>
      <c r="J11" s="18">
        <v>20</v>
      </c>
      <c r="K11" s="18">
        <v>20</v>
      </c>
      <c r="L11" s="21">
        <f t="shared" ref="L11:L40" si="4">SUM(J11:K11)</f>
        <v>40</v>
      </c>
      <c r="M11" s="18">
        <v>20</v>
      </c>
      <c r="N11" s="18">
        <v>20</v>
      </c>
      <c r="O11" s="21">
        <f t="shared" ref="O11:O40" si="5">SUM(M11:N11)</f>
        <v>40</v>
      </c>
    </row>
    <row r="12" spans="1:18" ht="20.100000000000001" customHeight="1" x14ac:dyDescent="0.25">
      <c r="A12" s="20">
        <v>3</v>
      </c>
      <c r="B12" s="9">
        <f t="shared" si="0"/>
        <v>44868</v>
      </c>
      <c r="C12" s="9" t="str">
        <f t="shared" si="1"/>
        <v>THU</v>
      </c>
      <c r="D12" s="22">
        <f t="shared" ref="D12:E40" si="6">IF(B12="","",D11)</f>
        <v>50</v>
      </c>
      <c r="E12" s="22">
        <f t="shared" si="6"/>
        <v>50</v>
      </c>
      <c r="F12" s="21">
        <f t="shared" si="2"/>
        <v>100</v>
      </c>
      <c r="G12" s="22">
        <f t="shared" ref="G12:G40" si="7">IF(B12="","",G11)</f>
        <v>50</v>
      </c>
      <c r="H12" s="22">
        <f t="shared" ref="H12:H40" si="8">IF(C12="","",H11)</f>
        <v>50</v>
      </c>
      <c r="I12" s="21">
        <f t="shared" si="3"/>
        <v>100</v>
      </c>
      <c r="J12" s="18">
        <v>20</v>
      </c>
      <c r="K12" s="18">
        <v>20</v>
      </c>
      <c r="L12" s="21">
        <f t="shared" si="4"/>
        <v>40</v>
      </c>
      <c r="M12" s="18">
        <v>20</v>
      </c>
      <c r="N12" s="18">
        <v>20</v>
      </c>
      <c r="O12" s="21">
        <f t="shared" si="5"/>
        <v>40</v>
      </c>
    </row>
    <row r="13" spans="1:18" ht="20.100000000000001" customHeight="1" x14ac:dyDescent="0.25">
      <c r="A13" s="20">
        <v>4</v>
      </c>
      <c r="B13" s="9">
        <f t="shared" si="0"/>
        <v>44869</v>
      </c>
      <c r="C13" s="9" t="str">
        <f t="shared" si="1"/>
        <v>FRI</v>
      </c>
      <c r="D13" s="22">
        <f t="shared" si="6"/>
        <v>50</v>
      </c>
      <c r="E13" s="22">
        <f t="shared" si="6"/>
        <v>50</v>
      </c>
      <c r="F13" s="21">
        <f t="shared" si="2"/>
        <v>100</v>
      </c>
      <c r="G13" s="22">
        <f t="shared" si="7"/>
        <v>50</v>
      </c>
      <c r="H13" s="22">
        <f t="shared" si="8"/>
        <v>50</v>
      </c>
      <c r="I13" s="21">
        <f t="shared" si="3"/>
        <v>100</v>
      </c>
      <c r="J13" s="18">
        <v>20</v>
      </c>
      <c r="K13" s="18">
        <v>20</v>
      </c>
      <c r="L13" s="21">
        <f t="shared" si="4"/>
        <v>40</v>
      </c>
      <c r="M13" s="18">
        <v>20</v>
      </c>
      <c r="N13" s="18">
        <v>20</v>
      </c>
      <c r="O13" s="21">
        <f t="shared" si="5"/>
        <v>40</v>
      </c>
    </row>
    <row r="14" spans="1:18" ht="20.100000000000001" customHeight="1" x14ac:dyDescent="0.25">
      <c r="A14" s="20">
        <v>5</v>
      </c>
      <c r="B14" s="9">
        <f t="shared" si="0"/>
        <v>44870</v>
      </c>
      <c r="C14" s="9" t="str">
        <f t="shared" si="1"/>
        <v>SAT</v>
      </c>
      <c r="D14" s="22">
        <f t="shared" si="6"/>
        <v>50</v>
      </c>
      <c r="E14" s="22">
        <f t="shared" si="6"/>
        <v>50</v>
      </c>
      <c r="F14" s="21">
        <f t="shared" si="2"/>
        <v>100</v>
      </c>
      <c r="G14" s="22">
        <f t="shared" si="7"/>
        <v>50</v>
      </c>
      <c r="H14" s="22">
        <f t="shared" si="8"/>
        <v>50</v>
      </c>
      <c r="I14" s="21">
        <f t="shared" si="3"/>
        <v>100</v>
      </c>
      <c r="J14" s="18">
        <v>20</v>
      </c>
      <c r="K14" s="18">
        <v>20</v>
      </c>
      <c r="L14" s="21">
        <f t="shared" si="4"/>
        <v>40</v>
      </c>
      <c r="M14" s="18">
        <v>20</v>
      </c>
      <c r="N14" s="18">
        <v>20</v>
      </c>
      <c r="O14" s="21">
        <f t="shared" si="5"/>
        <v>40</v>
      </c>
    </row>
    <row r="15" spans="1:18" ht="20.100000000000001" customHeight="1" x14ac:dyDescent="0.25">
      <c r="A15" s="20">
        <v>6</v>
      </c>
      <c r="B15" s="9">
        <f t="shared" si="0"/>
        <v>44871</v>
      </c>
      <c r="C15" s="9" t="str">
        <f t="shared" si="1"/>
        <v>SUN</v>
      </c>
      <c r="D15" s="22">
        <f t="shared" si="6"/>
        <v>50</v>
      </c>
      <c r="E15" s="22">
        <f t="shared" si="6"/>
        <v>50</v>
      </c>
      <c r="F15" s="21">
        <f t="shared" si="2"/>
        <v>100</v>
      </c>
      <c r="G15" s="22">
        <f t="shared" si="7"/>
        <v>50</v>
      </c>
      <c r="H15" s="22">
        <f t="shared" si="8"/>
        <v>50</v>
      </c>
      <c r="I15" s="21">
        <f t="shared" si="3"/>
        <v>100</v>
      </c>
      <c r="J15" s="18">
        <v>20</v>
      </c>
      <c r="K15" s="18">
        <v>20</v>
      </c>
      <c r="L15" s="21">
        <f t="shared" si="4"/>
        <v>40</v>
      </c>
      <c r="M15" s="18">
        <v>20</v>
      </c>
      <c r="N15" s="18">
        <v>20</v>
      </c>
      <c r="O15" s="21">
        <f t="shared" si="5"/>
        <v>40</v>
      </c>
    </row>
    <row r="16" spans="1:18" ht="20.100000000000001" customHeight="1" x14ac:dyDescent="0.25">
      <c r="A16" s="20">
        <v>7</v>
      </c>
      <c r="B16" s="9">
        <f t="shared" si="0"/>
        <v>44872</v>
      </c>
      <c r="C16" s="9" t="str">
        <f t="shared" si="1"/>
        <v>MON</v>
      </c>
      <c r="D16" s="22">
        <f t="shared" si="6"/>
        <v>50</v>
      </c>
      <c r="E16" s="22">
        <f t="shared" si="6"/>
        <v>50</v>
      </c>
      <c r="F16" s="21">
        <f t="shared" si="2"/>
        <v>100</v>
      </c>
      <c r="G16" s="22">
        <f t="shared" si="7"/>
        <v>50</v>
      </c>
      <c r="H16" s="22">
        <f t="shared" si="8"/>
        <v>50</v>
      </c>
      <c r="I16" s="21">
        <f t="shared" si="3"/>
        <v>100</v>
      </c>
      <c r="J16" s="18">
        <v>20</v>
      </c>
      <c r="K16" s="18">
        <v>20</v>
      </c>
      <c r="L16" s="21">
        <f t="shared" si="4"/>
        <v>40</v>
      </c>
      <c r="M16" s="18">
        <v>20</v>
      </c>
      <c r="N16" s="18">
        <v>20</v>
      </c>
      <c r="O16" s="21">
        <f t="shared" si="5"/>
        <v>40</v>
      </c>
    </row>
    <row r="17" spans="1:15" ht="20.100000000000001" customHeight="1" x14ac:dyDescent="0.25">
      <c r="A17" s="20">
        <v>8</v>
      </c>
      <c r="B17" s="9">
        <f t="shared" si="0"/>
        <v>44873</v>
      </c>
      <c r="C17" s="9" t="str">
        <f t="shared" si="1"/>
        <v>TUE</v>
      </c>
      <c r="D17" s="22">
        <f t="shared" si="6"/>
        <v>50</v>
      </c>
      <c r="E17" s="22">
        <f t="shared" si="6"/>
        <v>50</v>
      </c>
      <c r="F17" s="21">
        <f t="shared" si="2"/>
        <v>100</v>
      </c>
      <c r="G17" s="22">
        <f t="shared" si="7"/>
        <v>50</v>
      </c>
      <c r="H17" s="22">
        <f t="shared" si="8"/>
        <v>50</v>
      </c>
      <c r="I17" s="21">
        <f t="shared" si="3"/>
        <v>100</v>
      </c>
      <c r="J17" s="18">
        <v>20</v>
      </c>
      <c r="K17" s="18">
        <v>20</v>
      </c>
      <c r="L17" s="21">
        <f t="shared" si="4"/>
        <v>40</v>
      </c>
      <c r="M17" s="18">
        <v>20</v>
      </c>
      <c r="N17" s="18">
        <v>20</v>
      </c>
      <c r="O17" s="21">
        <f t="shared" si="5"/>
        <v>40</v>
      </c>
    </row>
    <row r="18" spans="1:15" ht="20.100000000000001" customHeight="1" x14ac:dyDescent="0.25">
      <c r="A18" s="20">
        <v>9</v>
      </c>
      <c r="B18" s="9">
        <f t="shared" si="0"/>
        <v>44874</v>
      </c>
      <c r="C18" s="9" t="str">
        <f t="shared" si="1"/>
        <v>WED</v>
      </c>
      <c r="D18" s="22">
        <f t="shared" si="6"/>
        <v>50</v>
      </c>
      <c r="E18" s="22">
        <f t="shared" si="6"/>
        <v>50</v>
      </c>
      <c r="F18" s="21">
        <f t="shared" si="2"/>
        <v>100</v>
      </c>
      <c r="G18" s="22">
        <f t="shared" si="7"/>
        <v>50</v>
      </c>
      <c r="H18" s="22">
        <f t="shared" si="8"/>
        <v>50</v>
      </c>
      <c r="I18" s="21">
        <f t="shared" si="3"/>
        <v>100</v>
      </c>
      <c r="J18" s="18">
        <v>20</v>
      </c>
      <c r="K18" s="18">
        <v>20</v>
      </c>
      <c r="L18" s="21">
        <f t="shared" si="4"/>
        <v>40</v>
      </c>
      <c r="M18" s="18">
        <v>20</v>
      </c>
      <c r="N18" s="18">
        <v>20</v>
      </c>
      <c r="O18" s="21">
        <f t="shared" si="5"/>
        <v>40</v>
      </c>
    </row>
    <row r="19" spans="1:15" ht="20.100000000000001" customHeight="1" x14ac:dyDescent="0.25">
      <c r="A19" s="20">
        <v>10</v>
      </c>
      <c r="B19" s="9">
        <f t="shared" si="0"/>
        <v>44875</v>
      </c>
      <c r="C19" s="9" t="str">
        <f t="shared" si="1"/>
        <v>THU</v>
      </c>
      <c r="D19" s="22">
        <f t="shared" si="6"/>
        <v>50</v>
      </c>
      <c r="E19" s="22">
        <f t="shared" si="6"/>
        <v>50</v>
      </c>
      <c r="F19" s="21">
        <f t="shared" si="2"/>
        <v>100</v>
      </c>
      <c r="G19" s="22">
        <f t="shared" si="7"/>
        <v>50</v>
      </c>
      <c r="H19" s="22">
        <f t="shared" si="8"/>
        <v>50</v>
      </c>
      <c r="I19" s="21">
        <f t="shared" si="3"/>
        <v>100</v>
      </c>
      <c r="J19" s="18">
        <v>20</v>
      </c>
      <c r="K19" s="18">
        <v>20</v>
      </c>
      <c r="L19" s="21">
        <f t="shared" si="4"/>
        <v>40</v>
      </c>
      <c r="M19" s="18">
        <v>20</v>
      </c>
      <c r="N19" s="18">
        <v>20</v>
      </c>
      <c r="O19" s="21">
        <f t="shared" si="5"/>
        <v>40</v>
      </c>
    </row>
    <row r="20" spans="1:15" ht="20.100000000000001" customHeight="1" x14ac:dyDescent="0.25">
      <c r="A20" s="20">
        <v>11</v>
      </c>
      <c r="B20" s="9">
        <f t="shared" si="0"/>
        <v>44876</v>
      </c>
      <c r="C20" s="9" t="str">
        <f t="shared" si="1"/>
        <v>FRI</v>
      </c>
      <c r="D20" s="22">
        <f t="shared" si="6"/>
        <v>50</v>
      </c>
      <c r="E20" s="22">
        <f t="shared" si="6"/>
        <v>50</v>
      </c>
      <c r="F20" s="21">
        <f t="shared" si="2"/>
        <v>100</v>
      </c>
      <c r="G20" s="22">
        <f t="shared" si="7"/>
        <v>50</v>
      </c>
      <c r="H20" s="22">
        <f t="shared" si="8"/>
        <v>50</v>
      </c>
      <c r="I20" s="21">
        <f t="shared" si="3"/>
        <v>100</v>
      </c>
      <c r="J20" s="18">
        <v>20</v>
      </c>
      <c r="K20" s="18">
        <v>20</v>
      </c>
      <c r="L20" s="21">
        <f t="shared" si="4"/>
        <v>40</v>
      </c>
      <c r="M20" s="18">
        <v>20</v>
      </c>
      <c r="N20" s="18">
        <v>20</v>
      </c>
      <c r="O20" s="21">
        <f t="shared" si="5"/>
        <v>40</v>
      </c>
    </row>
    <row r="21" spans="1:15" ht="20.100000000000001" customHeight="1" x14ac:dyDescent="0.25">
      <c r="A21" s="20">
        <v>12</v>
      </c>
      <c r="B21" s="9">
        <f t="shared" si="0"/>
        <v>44877</v>
      </c>
      <c r="C21" s="9" t="str">
        <f t="shared" si="1"/>
        <v>SAT</v>
      </c>
      <c r="D21" s="22">
        <f t="shared" si="6"/>
        <v>50</v>
      </c>
      <c r="E21" s="22">
        <f t="shared" si="6"/>
        <v>50</v>
      </c>
      <c r="F21" s="21">
        <f t="shared" si="2"/>
        <v>100</v>
      </c>
      <c r="G21" s="22">
        <f t="shared" si="7"/>
        <v>50</v>
      </c>
      <c r="H21" s="22">
        <f t="shared" si="8"/>
        <v>50</v>
      </c>
      <c r="I21" s="21">
        <f t="shared" si="3"/>
        <v>100</v>
      </c>
      <c r="J21" s="18">
        <v>20</v>
      </c>
      <c r="K21" s="18">
        <v>20</v>
      </c>
      <c r="L21" s="21">
        <f t="shared" si="4"/>
        <v>40</v>
      </c>
      <c r="M21" s="18">
        <v>20</v>
      </c>
      <c r="N21" s="18">
        <v>20</v>
      </c>
      <c r="O21" s="21">
        <f t="shared" si="5"/>
        <v>40</v>
      </c>
    </row>
    <row r="22" spans="1:15" ht="20.100000000000001" customHeight="1" x14ac:dyDescent="0.25">
      <c r="A22" s="20">
        <v>13</v>
      </c>
      <c r="B22" s="9">
        <f t="shared" si="0"/>
        <v>44878</v>
      </c>
      <c r="C22" s="9" t="str">
        <f t="shared" si="1"/>
        <v>SUN</v>
      </c>
      <c r="D22" s="22">
        <f t="shared" si="6"/>
        <v>50</v>
      </c>
      <c r="E22" s="22">
        <f t="shared" si="6"/>
        <v>50</v>
      </c>
      <c r="F22" s="21">
        <f t="shared" si="2"/>
        <v>100</v>
      </c>
      <c r="G22" s="22">
        <f t="shared" si="7"/>
        <v>50</v>
      </c>
      <c r="H22" s="22">
        <f t="shared" si="8"/>
        <v>50</v>
      </c>
      <c r="I22" s="21">
        <f t="shared" si="3"/>
        <v>100</v>
      </c>
      <c r="J22" s="18">
        <v>20</v>
      </c>
      <c r="K22" s="18">
        <v>20</v>
      </c>
      <c r="L22" s="21">
        <f t="shared" si="4"/>
        <v>40</v>
      </c>
      <c r="M22" s="18">
        <v>20</v>
      </c>
      <c r="N22" s="18">
        <v>20</v>
      </c>
      <c r="O22" s="21">
        <f t="shared" si="5"/>
        <v>40</v>
      </c>
    </row>
    <row r="23" spans="1:15" ht="20.100000000000001" customHeight="1" x14ac:dyDescent="0.25">
      <c r="A23" s="20">
        <v>14</v>
      </c>
      <c r="B23" s="9">
        <f t="shared" si="0"/>
        <v>44879</v>
      </c>
      <c r="C23" s="9" t="str">
        <f t="shared" si="1"/>
        <v>MON</v>
      </c>
      <c r="D23" s="22">
        <f t="shared" si="6"/>
        <v>50</v>
      </c>
      <c r="E23" s="22">
        <f t="shared" si="6"/>
        <v>50</v>
      </c>
      <c r="F23" s="21">
        <f t="shared" si="2"/>
        <v>100</v>
      </c>
      <c r="G23" s="22">
        <f t="shared" si="7"/>
        <v>50</v>
      </c>
      <c r="H23" s="22">
        <f t="shared" si="8"/>
        <v>50</v>
      </c>
      <c r="I23" s="21">
        <f t="shared" si="3"/>
        <v>100</v>
      </c>
      <c r="J23" s="18">
        <v>20</v>
      </c>
      <c r="K23" s="18">
        <v>20</v>
      </c>
      <c r="L23" s="21">
        <f t="shared" si="4"/>
        <v>40</v>
      </c>
      <c r="M23" s="18">
        <v>20</v>
      </c>
      <c r="N23" s="18">
        <v>20</v>
      </c>
      <c r="O23" s="21">
        <f t="shared" si="5"/>
        <v>40</v>
      </c>
    </row>
    <row r="24" spans="1:15" ht="20.100000000000001" customHeight="1" x14ac:dyDescent="0.25">
      <c r="A24" s="20">
        <v>15</v>
      </c>
      <c r="B24" s="9">
        <f t="shared" si="0"/>
        <v>44880</v>
      </c>
      <c r="C24" s="9" t="str">
        <f t="shared" si="1"/>
        <v>TUE</v>
      </c>
      <c r="D24" s="22">
        <f t="shared" si="6"/>
        <v>50</v>
      </c>
      <c r="E24" s="22">
        <f t="shared" si="6"/>
        <v>50</v>
      </c>
      <c r="F24" s="21">
        <f t="shared" si="2"/>
        <v>100</v>
      </c>
      <c r="G24" s="22">
        <f t="shared" si="7"/>
        <v>50</v>
      </c>
      <c r="H24" s="22">
        <f t="shared" si="8"/>
        <v>50</v>
      </c>
      <c r="I24" s="21">
        <f t="shared" si="3"/>
        <v>100</v>
      </c>
      <c r="J24" s="18">
        <v>20</v>
      </c>
      <c r="K24" s="18">
        <v>20</v>
      </c>
      <c r="L24" s="21">
        <f t="shared" si="4"/>
        <v>40</v>
      </c>
      <c r="M24" s="18">
        <v>20</v>
      </c>
      <c r="N24" s="18">
        <v>20</v>
      </c>
      <c r="O24" s="21">
        <f t="shared" si="5"/>
        <v>40</v>
      </c>
    </row>
    <row r="25" spans="1:15" ht="20.100000000000001" customHeight="1" x14ac:dyDescent="0.25">
      <c r="A25" s="20">
        <v>16</v>
      </c>
      <c r="B25" s="9">
        <f t="shared" si="0"/>
        <v>44881</v>
      </c>
      <c r="C25" s="9" t="str">
        <f t="shared" si="1"/>
        <v>WED</v>
      </c>
      <c r="D25" s="22">
        <f t="shared" si="6"/>
        <v>50</v>
      </c>
      <c r="E25" s="22">
        <f t="shared" si="6"/>
        <v>50</v>
      </c>
      <c r="F25" s="21">
        <f t="shared" si="2"/>
        <v>100</v>
      </c>
      <c r="G25" s="22">
        <f t="shared" si="7"/>
        <v>50</v>
      </c>
      <c r="H25" s="22">
        <f t="shared" si="8"/>
        <v>50</v>
      </c>
      <c r="I25" s="21">
        <f t="shared" si="3"/>
        <v>100</v>
      </c>
      <c r="J25" s="18">
        <v>20</v>
      </c>
      <c r="K25" s="18">
        <v>20</v>
      </c>
      <c r="L25" s="21">
        <f t="shared" si="4"/>
        <v>40</v>
      </c>
      <c r="M25" s="18">
        <v>20</v>
      </c>
      <c r="N25" s="18">
        <v>20</v>
      </c>
      <c r="O25" s="21">
        <f t="shared" si="5"/>
        <v>40</v>
      </c>
    </row>
    <row r="26" spans="1:15" ht="20.100000000000001" customHeight="1" x14ac:dyDescent="0.25">
      <c r="A26" s="20">
        <v>17</v>
      </c>
      <c r="B26" s="9">
        <f t="shared" si="0"/>
        <v>44882</v>
      </c>
      <c r="C26" s="9" t="str">
        <f t="shared" si="1"/>
        <v>THU</v>
      </c>
      <c r="D26" s="22">
        <f t="shared" si="6"/>
        <v>50</v>
      </c>
      <c r="E26" s="22">
        <f t="shared" si="6"/>
        <v>50</v>
      </c>
      <c r="F26" s="21">
        <f t="shared" si="2"/>
        <v>100</v>
      </c>
      <c r="G26" s="22">
        <f t="shared" si="7"/>
        <v>50</v>
      </c>
      <c r="H26" s="22">
        <f t="shared" si="8"/>
        <v>50</v>
      </c>
      <c r="I26" s="21">
        <f t="shared" si="3"/>
        <v>100</v>
      </c>
      <c r="J26" s="18">
        <v>20</v>
      </c>
      <c r="K26" s="18">
        <v>20</v>
      </c>
      <c r="L26" s="21">
        <f t="shared" si="4"/>
        <v>40</v>
      </c>
      <c r="M26" s="18">
        <v>20</v>
      </c>
      <c r="N26" s="18">
        <v>20</v>
      </c>
      <c r="O26" s="21">
        <f t="shared" si="5"/>
        <v>40</v>
      </c>
    </row>
    <row r="27" spans="1:15" ht="20.100000000000001" customHeight="1" x14ac:dyDescent="0.25">
      <c r="A27" s="20">
        <v>18</v>
      </c>
      <c r="B27" s="9">
        <f t="shared" si="0"/>
        <v>44883</v>
      </c>
      <c r="C27" s="9" t="str">
        <f t="shared" si="1"/>
        <v>FRI</v>
      </c>
      <c r="D27" s="22">
        <f t="shared" si="6"/>
        <v>50</v>
      </c>
      <c r="E27" s="22">
        <f t="shared" si="6"/>
        <v>50</v>
      </c>
      <c r="F27" s="21">
        <f t="shared" si="2"/>
        <v>100</v>
      </c>
      <c r="G27" s="22">
        <f t="shared" si="7"/>
        <v>50</v>
      </c>
      <c r="H27" s="22">
        <f t="shared" si="8"/>
        <v>50</v>
      </c>
      <c r="I27" s="21">
        <f t="shared" si="3"/>
        <v>100</v>
      </c>
      <c r="J27" s="18">
        <v>20</v>
      </c>
      <c r="K27" s="18">
        <v>20</v>
      </c>
      <c r="L27" s="21">
        <f t="shared" si="4"/>
        <v>40</v>
      </c>
      <c r="M27" s="18">
        <v>20</v>
      </c>
      <c r="N27" s="18">
        <v>20</v>
      </c>
      <c r="O27" s="21">
        <f t="shared" si="5"/>
        <v>40</v>
      </c>
    </row>
    <row r="28" spans="1:15" ht="20.100000000000001" customHeight="1" x14ac:dyDescent="0.25">
      <c r="A28" s="20">
        <v>19</v>
      </c>
      <c r="B28" s="9">
        <f t="shared" si="0"/>
        <v>44884</v>
      </c>
      <c r="C28" s="9" t="str">
        <f t="shared" si="1"/>
        <v>SAT</v>
      </c>
      <c r="D28" s="22">
        <f t="shared" si="6"/>
        <v>50</v>
      </c>
      <c r="E28" s="22">
        <f t="shared" si="6"/>
        <v>50</v>
      </c>
      <c r="F28" s="21">
        <f t="shared" si="2"/>
        <v>100</v>
      </c>
      <c r="G28" s="22">
        <f t="shared" si="7"/>
        <v>50</v>
      </c>
      <c r="H28" s="22">
        <f t="shared" si="8"/>
        <v>50</v>
      </c>
      <c r="I28" s="21">
        <f t="shared" si="3"/>
        <v>100</v>
      </c>
      <c r="J28" s="18">
        <v>20</v>
      </c>
      <c r="K28" s="18">
        <v>20</v>
      </c>
      <c r="L28" s="21">
        <f t="shared" si="4"/>
        <v>40</v>
      </c>
      <c r="M28" s="18">
        <v>20</v>
      </c>
      <c r="N28" s="18">
        <v>20</v>
      </c>
      <c r="O28" s="21">
        <f t="shared" si="5"/>
        <v>40</v>
      </c>
    </row>
    <row r="29" spans="1:15" ht="20.100000000000001" customHeight="1" x14ac:dyDescent="0.25">
      <c r="A29" s="20">
        <v>20</v>
      </c>
      <c r="B29" s="9">
        <f t="shared" si="0"/>
        <v>44885</v>
      </c>
      <c r="C29" s="9" t="str">
        <f t="shared" si="1"/>
        <v>SUN</v>
      </c>
      <c r="D29" s="22">
        <f t="shared" si="6"/>
        <v>50</v>
      </c>
      <c r="E29" s="22">
        <f t="shared" si="6"/>
        <v>50</v>
      </c>
      <c r="F29" s="21">
        <f t="shared" si="2"/>
        <v>100</v>
      </c>
      <c r="G29" s="22">
        <f t="shared" si="7"/>
        <v>50</v>
      </c>
      <c r="H29" s="22">
        <f t="shared" si="8"/>
        <v>50</v>
      </c>
      <c r="I29" s="21">
        <f t="shared" si="3"/>
        <v>100</v>
      </c>
      <c r="J29" s="18">
        <v>20</v>
      </c>
      <c r="K29" s="18">
        <v>20</v>
      </c>
      <c r="L29" s="21">
        <f t="shared" si="4"/>
        <v>40</v>
      </c>
      <c r="M29" s="18">
        <v>20</v>
      </c>
      <c r="N29" s="18">
        <v>20</v>
      </c>
      <c r="O29" s="21">
        <f t="shared" si="5"/>
        <v>40</v>
      </c>
    </row>
    <row r="30" spans="1:15" ht="20.100000000000001" customHeight="1" x14ac:dyDescent="0.25">
      <c r="A30" s="20">
        <v>21</v>
      </c>
      <c r="B30" s="9">
        <f t="shared" si="0"/>
        <v>44886</v>
      </c>
      <c r="C30" s="9" t="str">
        <f t="shared" si="1"/>
        <v>MON</v>
      </c>
      <c r="D30" s="22">
        <f t="shared" si="6"/>
        <v>50</v>
      </c>
      <c r="E30" s="22">
        <f t="shared" si="6"/>
        <v>50</v>
      </c>
      <c r="F30" s="21">
        <f t="shared" si="2"/>
        <v>100</v>
      </c>
      <c r="G30" s="22">
        <f t="shared" si="7"/>
        <v>50</v>
      </c>
      <c r="H30" s="22">
        <f t="shared" si="8"/>
        <v>50</v>
      </c>
      <c r="I30" s="21">
        <f t="shared" si="3"/>
        <v>100</v>
      </c>
      <c r="J30" s="18">
        <v>20</v>
      </c>
      <c r="K30" s="18">
        <v>20</v>
      </c>
      <c r="L30" s="21">
        <f t="shared" si="4"/>
        <v>40</v>
      </c>
      <c r="M30" s="18">
        <v>20</v>
      </c>
      <c r="N30" s="18">
        <v>20</v>
      </c>
      <c r="O30" s="21">
        <f t="shared" si="5"/>
        <v>40</v>
      </c>
    </row>
    <row r="31" spans="1:15" ht="20.100000000000001" customHeight="1" x14ac:dyDescent="0.25">
      <c r="A31" s="20">
        <v>22</v>
      </c>
      <c r="B31" s="9">
        <f t="shared" si="0"/>
        <v>44887</v>
      </c>
      <c r="C31" s="9" t="str">
        <f t="shared" si="1"/>
        <v>TUE</v>
      </c>
      <c r="D31" s="22">
        <f t="shared" si="6"/>
        <v>50</v>
      </c>
      <c r="E31" s="22">
        <f t="shared" si="6"/>
        <v>50</v>
      </c>
      <c r="F31" s="21">
        <f t="shared" si="2"/>
        <v>100</v>
      </c>
      <c r="G31" s="22">
        <f t="shared" si="7"/>
        <v>50</v>
      </c>
      <c r="H31" s="22">
        <f t="shared" si="8"/>
        <v>50</v>
      </c>
      <c r="I31" s="21">
        <f t="shared" si="3"/>
        <v>100</v>
      </c>
      <c r="J31" s="18">
        <v>20</v>
      </c>
      <c r="K31" s="18">
        <v>20</v>
      </c>
      <c r="L31" s="21">
        <f t="shared" si="4"/>
        <v>40</v>
      </c>
      <c r="M31" s="18">
        <v>20</v>
      </c>
      <c r="N31" s="18">
        <v>20</v>
      </c>
      <c r="O31" s="21">
        <f t="shared" si="5"/>
        <v>40</v>
      </c>
    </row>
    <row r="32" spans="1:15" ht="20.100000000000001" customHeight="1" x14ac:dyDescent="0.25">
      <c r="A32" s="20">
        <v>23</v>
      </c>
      <c r="B32" s="9">
        <f t="shared" si="0"/>
        <v>44888</v>
      </c>
      <c r="C32" s="9" t="str">
        <f t="shared" si="1"/>
        <v>WED</v>
      </c>
      <c r="D32" s="22">
        <f t="shared" si="6"/>
        <v>50</v>
      </c>
      <c r="E32" s="22">
        <f t="shared" si="6"/>
        <v>50</v>
      </c>
      <c r="F32" s="21">
        <f t="shared" si="2"/>
        <v>100</v>
      </c>
      <c r="G32" s="22">
        <f t="shared" si="7"/>
        <v>50</v>
      </c>
      <c r="H32" s="22">
        <f t="shared" si="8"/>
        <v>50</v>
      </c>
      <c r="I32" s="21">
        <f t="shared" si="3"/>
        <v>100</v>
      </c>
      <c r="J32" s="18">
        <v>20</v>
      </c>
      <c r="K32" s="18">
        <v>20</v>
      </c>
      <c r="L32" s="21">
        <f t="shared" si="4"/>
        <v>40</v>
      </c>
      <c r="M32" s="18">
        <v>20</v>
      </c>
      <c r="N32" s="18">
        <v>20</v>
      </c>
      <c r="O32" s="21">
        <f t="shared" si="5"/>
        <v>40</v>
      </c>
    </row>
    <row r="33" spans="1:15" ht="20.100000000000001" customHeight="1" x14ac:dyDescent="0.25">
      <c r="A33" s="20">
        <v>24</v>
      </c>
      <c r="B33" s="9">
        <f t="shared" si="0"/>
        <v>44889</v>
      </c>
      <c r="C33" s="9" t="str">
        <f t="shared" si="1"/>
        <v>THU</v>
      </c>
      <c r="D33" s="22">
        <f t="shared" si="6"/>
        <v>50</v>
      </c>
      <c r="E33" s="22">
        <f t="shared" si="6"/>
        <v>50</v>
      </c>
      <c r="F33" s="21">
        <f t="shared" si="2"/>
        <v>100</v>
      </c>
      <c r="G33" s="22">
        <f t="shared" si="7"/>
        <v>50</v>
      </c>
      <c r="H33" s="22">
        <f t="shared" si="8"/>
        <v>50</v>
      </c>
      <c r="I33" s="21">
        <f t="shared" si="3"/>
        <v>100</v>
      </c>
      <c r="J33" s="18">
        <v>20</v>
      </c>
      <c r="K33" s="18">
        <v>20</v>
      </c>
      <c r="L33" s="21">
        <f t="shared" si="4"/>
        <v>40</v>
      </c>
      <c r="M33" s="18">
        <v>20</v>
      </c>
      <c r="N33" s="18">
        <v>20</v>
      </c>
      <c r="O33" s="21">
        <f t="shared" si="5"/>
        <v>40</v>
      </c>
    </row>
    <row r="34" spans="1:15" ht="20.100000000000001" customHeight="1" x14ac:dyDescent="0.25">
      <c r="A34" s="20">
        <v>25</v>
      </c>
      <c r="B34" s="9">
        <f t="shared" si="0"/>
        <v>44890</v>
      </c>
      <c r="C34" s="9" t="str">
        <f t="shared" si="1"/>
        <v>FRI</v>
      </c>
      <c r="D34" s="22">
        <f t="shared" si="6"/>
        <v>50</v>
      </c>
      <c r="E34" s="22">
        <f t="shared" si="6"/>
        <v>50</v>
      </c>
      <c r="F34" s="21">
        <f t="shared" si="2"/>
        <v>100</v>
      </c>
      <c r="G34" s="22">
        <f t="shared" si="7"/>
        <v>50</v>
      </c>
      <c r="H34" s="22">
        <f t="shared" si="8"/>
        <v>50</v>
      </c>
      <c r="I34" s="21">
        <f t="shared" si="3"/>
        <v>100</v>
      </c>
      <c r="J34" s="18">
        <v>20</v>
      </c>
      <c r="K34" s="18">
        <v>20</v>
      </c>
      <c r="L34" s="21">
        <f t="shared" si="4"/>
        <v>40</v>
      </c>
      <c r="M34" s="18">
        <v>20</v>
      </c>
      <c r="N34" s="18">
        <v>20</v>
      </c>
      <c r="O34" s="21">
        <f t="shared" si="5"/>
        <v>40</v>
      </c>
    </row>
    <row r="35" spans="1:15" ht="20.100000000000001" customHeight="1" x14ac:dyDescent="0.25">
      <c r="A35" s="20">
        <v>26</v>
      </c>
      <c r="B35" s="9">
        <f t="shared" si="0"/>
        <v>44891</v>
      </c>
      <c r="C35" s="9" t="str">
        <f t="shared" si="1"/>
        <v>SAT</v>
      </c>
      <c r="D35" s="22">
        <f t="shared" si="6"/>
        <v>50</v>
      </c>
      <c r="E35" s="22">
        <f t="shared" si="6"/>
        <v>50</v>
      </c>
      <c r="F35" s="21">
        <f t="shared" si="2"/>
        <v>100</v>
      </c>
      <c r="G35" s="22">
        <f t="shared" si="7"/>
        <v>50</v>
      </c>
      <c r="H35" s="22">
        <f t="shared" si="8"/>
        <v>50</v>
      </c>
      <c r="I35" s="21">
        <f t="shared" si="3"/>
        <v>100</v>
      </c>
      <c r="J35" s="18">
        <v>20</v>
      </c>
      <c r="K35" s="18">
        <v>20</v>
      </c>
      <c r="L35" s="21">
        <f t="shared" si="4"/>
        <v>40</v>
      </c>
      <c r="M35" s="18">
        <v>20</v>
      </c>
      <c r="N35" s="18">
        <v>20</v>
      </c>
      <c r="O35" s="21">
        <f t="shared" si="5"/>
        <v>40</v>
      </c>
    </row>
    <row r="36" spans="1:15" ht="20.100000000000001" customHeight="1" x14ac:dyDescent="0.25">
      <c r="A36" s="20">
        <v>27</v>
      </c>
      <c r="B36" s="9">
        <f t="shared" si="0"/>
        <v>44892</v>
      </c>
      <c r="C36" s="9" t="str">
        <f t="shared" si="1"/>
        <v>SUN</v>
      </c>
      <c r="D36" s="22">
        <f t="shared" si="6"/>
        <v>50</v>
      </c>
      <c r="E36" s="22">
        <f t="shared" si="6"/>
        <v>50</v>
      </c>
      <c r="F36" s="21">
        <f t="shared" si="2"/>
        <v>100</v>
      </c>
      <c r="G36" s="22">
        <f t="shared" si="7"/>
        <v>50</v>
      </c>
      <c r="H36" s="22">
        <f t="shared" si="8"/>
        <v>50</v>
      </c>
      <c r="I36" s="21">
        <f t="shared" si="3"/>
        <v>100</v>
      </c>
      <c r="J36" s="18">
        <v>20</v>
      </c>
      <c r="K36" s="18">
        <v>20</v>
      </c>
      <c r="L36" s="21">
        <f t="shared" si="4"/>
        <v>40</v>
      </c>
      <c r="M36" s="18">
        <v>20</v>
      </c>
      <c r="N36" s="18">
        <v>20</v>
      </c>
      <c r="O36" s="21">
        <f t="shared" si="5"/>
        <v>40</v>
      </c>
    </row>
    <row r="37" spans="1:15" ht="20.100000000000001" customHeight="1" x14ac:dyDescent="0.25">
      <c r="A37" s="20">
        <v>28</v>
      </c>
      <c r="B37" s="9">
        <f t="shared" si="0"/>
        <v>44893</v>
      </c>
      <c r="C37" s="9" t="str">
        <f t="shared" si="1"/>
        <v>MON</v>
      </c>
      <c r="D37" s="22">
        <f t="shared" si="6"/>
        <v>50</v>
      </c>
      <c r="E37" s="22">
        <f t="shared" si="6"/>
        <v>50</v>
      </c>
      <c r="F37" s="21">
        <f t="shared" si="2"/>
        <v>100</v>
      </c>
      <c r="G37" s="22">
        <f t="shared" si="7"/>
        <v>50</v>
      </c>
      <c r="H37" s="22">
        <f t="shared" si="8"/>
        <v>50</v>
      </c>
      <c r="I37" s="21">
        <f t="shared" si="3"/>
        <v>100</v>
      </c>
      <c r="J37" s="18">
        <v>20</v>
      </c>
      <c r="K37" s="18">
        <v>20</v>
      </c>
      <c r="L37" s="21">
        <f t="shared" si="4"/>
        <v>40</v>
      </c>
      <c r="M37" s="18">
        <v>20</v>
      </c>
      <c r="N37" s="18">
        <v>20</v>
      </c>
      <c r="O37" s="21">
        <f t="shared" si="5"/>
        <v>40</v>
      </c>
    </row>
    <row r="38" spans="1:15" ht="20.100000000000001" customHeight="1" x14ac:dyDescent="0.25">
      <c r="A38" s="20">
        <v>29</v>
      </c>
      <c r="B38" s="9">
        <f t="shared" si="0"/>
        <v>44894</v>
      </c>
      <c r="C38" s="9" t="str">
        <f t="shared" si="1"/>
        <v>TUE</v>
      </c>
      <c r="D38" s="22">
        <f t="shared" si="6"/>
        <v>50</v>
      </c>
      <c r="E38" s="22">
        <f t="shared" si="6"/>
        <v>50</v>
      </c>
      <c r="F38" s="21">
        <f t="shared" si="2"/>
        <v>100</v>
      </c>
      <c r="G38" s="22">
        <f t="shared" si="7"/>
        <v>50</v>
      </c>
      <c r="H38" s="22">
        <f t="shared" si="8"/>
        <v>50</v>
      </c>
      <c r="I38" s="21">
        <f t="shared" si="3"/>
        <v>100</v>
      </c>
      <c r="J38" s="18">
        <v>20</v>
      </c>
      <c r="K38" s="18">
        <v>20</v>
      </c>
      <c r="L38" s="21">
        <f t="shared" si="4"/>
        <v>40</v>
      </c>
      <c r="M38" s="18">
        <v>20</v>
      </c>
      <c r="N38" s="18">
        <v>20</v>
      </c>
      <c r="O38" s="21">
        <f t="shared" si="5"/>
        <v>40</v>
      </c>
    </row>
    <row r="39" spans="1:15" ht="20.100000000000001" customHeight="1" x14ac:dyDescent="0.25">
      <c r="A39" s="20">
        <v>30</v>
      </c>
      <c r="B39" s="9">
        <f t="shared" si="0"/>
        <v>44895</v>
      </c>
      <c r="C39" s="9" t="str">
        <f t="shared" si="1"/>
        <v>WED</v>
      </c>
      <c r="D39" s="22">
        <f t="shared" si="6"/>
        <v>50</v>
      </c>
      <c r="E39" s="22">
        <f t="shared" si="6"/>
        <v>50</v>
      </c>
      <c r="F39" s="21">
        <f t="shared" si="2"/>
        <v>100</v>
      </c>
      <c r="G39" s="22">
        <f t="shared" si="7"/>
        <v>50</v>
      </c>
      <c r="H39" s="22">
        <f t="shared" si="8"/>
        <v>50</v>
      </c>
      <c r="I39" s="21">
        <f t="shared" si="3"/>
        <v>100</v>
      </c>
      <c r="J39" s="18">
        <v>20</v>
      </c>
      <c r="K39" s="18">
        <v>20</v>
      </c>
      <c r="L39" s="21">
        <f t="shared" si="4"/>
        <v>40</v>
      </c>
      <c r="M39" s="18">
        <v>20</v>
      </c>
      <c r="N39" s="18">
        <v>20</v>
      </c>
      <c r="O39" s="21">
        <f t="shared" si="5"/>
        <v>40</v>
      </c>
    </row>
    <row r="40" spans="1:15" ht="20.100000000000001" customHeight="1" x14ac:dyDescent="0.25">
      <c r="A40" s="20">
        <v>31</v>
      </c>
      <c r="B40" s="9" t="str">
        <f t="shared" si="0"/>
        <v/>
      </c>
      <c r="C40" s="9" t="str">
        <f t="shared" si="1"/>
        <v/>
      </c>
      <c r="D40" s="22" t="str">
        <f t="shared" si="6"/>
        <v/>
      </c>
      <c r="E40" s="22" t="str">
        <f t="shared" si="6"/>
        <v/>
      </c>
      <c r="F40" s="21">
        <f t="shared" si="2"/>
        <v>0</v>
      </c>
      <c r="G40" s="22" t="str">
        <f t="shared" si="7"/>
        <v/>
      </c>
      <c r="H40" s="22" t="str">
        <f t="shared" si="8"/>
        <v/>
      </c>
      <c r="I40" s="21">
        <f t="shared" si="3"/>
        <v>0</v>
      </c>
      <c r="J40" s="18"/>
      <c r="K40" s="18"/>
      <c r="L40" s="21">
        <f t="shared" si="4"/>
        <v>0</v>
      </c>
      <c r="M40" s="18"/>
      <c r="N40" s="18"/>
      <c r="O40" s="21">
        <f t="shared" si="5"/>
        <v>0</v>
      </c>
    </row>
  </sheetData>
  <sheetProtection password="CAE1" sheet="1" objects="1" scenarios="1" formatCells="0" formatColumns="0" formatRows="0"/>
  <mergeCells count="17">
    <mergeCell ref="A1:O1"/>
    <mergeCell ref="A2:O2"/>
    <mergeCell ref="A3:O3"/>
    <mergeCell ref="A5:B5"/>
    <mergeCell ref="A7:A9"/>
    <mergeCell ref="B7:B9"/>
    <mergeCell ref="C7:C9"/>
    <mergeCell ref="N5:O5"/>
    <mergeCell ref="I5:J5"/>
    <mergeCell ref="D8:F8"/>
    <mergeCell ref="G8:I8"/>
    <mergeCell ref="D7:I7"/>
    <mergeCell ref="J7:O7"/>
    <mergeCell ref="J8:L8"/>
    <mergeCell ref="M8:O8"/>
    <mergeCell ref="K5:L5"/>
    <mergeCell ref="F5:H5"/>
  </mergeCells>
  <conditionalFormatting sqref="A10:C40">
    <cfRule type="expression" dxfId="17" priority="2">
      <formula>$C10="fri"</formula>
    </cfRule>
    <cfRule type="expression" dxfId="16" priority="3">
      <formula>$C10="tue"</formula>
    </cfRule>
    <cfRule type="expression" dxfId="15" priority="4">
      <formula>$C10="SUN"</formula>
    </cfRule>
  </conditionalFormatting>
  <conditionalFormatting sqref="D10:O40">
    <cfRule type="cellIs" dxfId="14" priority="1" operator="equal">
      <formula>0</formula>
    </cfRule>
  </conditionalFormatting>
  <dataValidations count="1">
    <dataValidation type="list" allowBlank="1" showInputMessage="1" showErrorMessage="1" sqref="C5">
      <formula1>"JAN,FEB,MAR,APR,MAY,JUNE,JULY,AUG,SEP,OCT,NOV,DEC"</formula1>
    </dataValidation>
  </dataValidations>
  <pageMargins left="0.39370078740157483" right="0.39370078740157483" top="0.39370078740157483" bottom="0.39370078740157483" header="0" footer="0"/>
  <pageSetup paperSize="9" orientation="landscape" r:id="rId1"/>
  <ignoredErrors>
    <ignoredError sqref="F11:F4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view="pageBreakPreview" zoomScale="85" zoomScaleNormal="85" zoomScaleSheetLayoutView="85" workbookViewId="0">
      <pane ySplit="8" topLeftCell="A9" activePane="bottomLeft" state="frozen"/>
      <selection pane="bottomLeft" activeCell="K10" sqref="K10"/>
    </sheetView>
  </sheetViews>
  <sheetFormatPr defaultRowHeight="15.75" x14ac:dyDescent="0.25"/>
  <cols>
    <col min="1" max="1" width="4.7109375" style="1" customWidth="1"/>
    <col min="2" max="2" width="9.140625" style="1"/>
    <col min="3" max="3" width="7.140625" style="1" customWidth="1"/>
    <col min="4" max="9" width="6.7109375" style="2" customWidth="1"/>
    <col min="10" max="11" width="14" style="2" customWidth="1"/>
    <col min="12" max="13" width="8.5703125" style="2" customWidth="1"/>
    <col min="14" max="15" width="6.7109375" style="2" customWidth="1"/>
    <col min="16" max="16" width="7.28515625" style="2" customWidth="1"/>
    <col min="17" max="17" width="7.42578125" style="2" customWidth="1"/>
    <col min="18" max="19" width="6.7109375" style="2" customWidth="1"/>
    <col min="20" max="21" width="14" style="2" customWidth="1"/>
    <col min="22" max="23" width="8.5703125" style="2" customWidth="1"/>
    <col min="24" max="24" width="9.140625" style="2"/>
    <col min="25" max="26" width="10" style="2" hidden="1" customWidth="1"/>
    <col min="27" max="28" width="0" style="2" hidden="1" customWidth="1"/>
    <col min="29" max="16384" width="9.140625" style="2"/>
  </cols>
  <sheetData>
    <row r="1" spans="1:28" s="1" customFormat="1" ht="29.25" customHeight="1" x14ac:dyDescent="0.25">
      <c r="A1" s="48" t="str">
        <f>IF('Attendance Entry'!A1="","",'Attendance Entry'!A1)</f>
        <v>कार्यालय राजकीय उच्च माध्यमिक विद्यालय ---------------------------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8" s="1" customFormat="1" ht="24.95" customHeight="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8" s="1" customFormat="1" ht="29.25" customHeight="1" x14ac:dyDescent="0.2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8" s="1" customFormat="1" ht="26.25" customHeight="1" x14ac:dyDescent="0.25">
      <c r="A4" s="53" t="s">
        <v>3</v>
      </c>
      <c r="B4" s="53"/>
      <c r="C4" s="8" t="str">
        <f>IF('Attendance Entry'!C5="","",'Attendance Entry'!C5)</f>
        <v>NOV</v>
      </c>
      <c r="D4" s="8" t="s">
        <v>4</v>
      </c>
      <c r="E4" s="8">
        <f>IF('Attendance Entry'!E5="","",'Attendance Entry'!E5)</f>
        <v>2022</v>
      </c>
      <c r="F4" s="2"/>
      <c r="G4" s="2"/>
      <c r="H4" s="2"/>
      <c r="I4" s="2"/>
      <c r="J4" s="2"/>
      <c r="K4" s="2"/>
      <c r="L4" s="2"/>
      <c r="M4" s="2"/>
      <c r="N4" s="3"/>
      <c r="O4" s="2"/>
      <c r="P4" s="54" t="s">
        <v>11</v>
      </c>
      <c r="Q4" s="54"/>
      <c r="R4" s="51">
        <f>IF(C4="","",DATEVALUE("1"&amp;C4))</f>
        <v>44866</v>
      </c>
      <c r="S4" s="51"/>
      <c r="T4" s="8" t="s">
        <v>12</v>
      </c>
      <c r="U4" s="51">
        <f>EOMONTH(R4,0)</f>
        <v>44895</v>
      </c>
      <c r="V4" s="51"/>
    </row>
    <row r="5" spans="1:28" s="1" customFormat="1" ht="24.75" customHeight="1" x14ac:dyDescent="0.25">
      <c r="A5" s="52" t="s">
        <v>15</v>
      </c>
      <c r="B5" s="52"/>
      <c r="C5" s="52"/>
      <c r="D5" s="34" t="s">
        <v>7</v>
      </c>
      <c r="E5" s="34"/>
      <c r="F5" s="23">
        <v>15</v>
      </c>
      <c r="G5" s="13" t="s">
        <v>14</v>
      </c>
      <c r="H5" s="34" t="s">
        <v>8</v>
      </c>
      <c r="I5" s="34"/>
      <c r="J5" s="23">
        <v>20</v>
      </c>
      <c r="K5" s="13" t="s">
        <v>14</v>
      </c>
      <c r="L5" s="41" t="s">
        <v>10</v>
      </c>
      <c r="M5" s="42"/>
      <c r="N5" s="42"/>
      <c r="O5" s="42"/>
      <c r="P5" s="43" t="s">
        <v>7</v>
      </c>
      <c r="Q5" s="44"/>
      <c r="R5" s="23">
        <v>8.4</v>
      </c>
      <c r="S5" s="13" t="s">
        <v>14</v>
      </c>
      <c r="T5" s="43" t="s">
        <v>8</v>
      </c>
      <c r="U5" s="44"/>
      <c r="V5" s="23">
        <v>10.199999999999999</v>
      </c>
      <c r="W5" s="13" t="s">
        <v>14</v>
      </c>
    </row>
    <row r="6" spans="1:28" s="4" customFormat="1" ht="6.75" customHeight="1" x14ac:dyDescent="0.25"/>
    <row r="7" spans="1:28" s="1" customFormat="1" ht="47.25" customHeight="1" x14ac:dyDescent="0.25">
      <c r="A7" s="45" t="s">
        <v>5</v>
      </c>
      <c r="B7" s="45" t="s">
        <v>6</v>
      </c>
      <c r="C7" s="46" t="s">
        <v>13</v>
      </c>
      <c r="D7" s="45" t="s">
        <v>28</v>
      </c>
      <c r="E7" s="45"/>
      <c r="F7" s="45" t="s">
        <v>30</v>
      </c>
      <c r="G7" s="45"/>
      <c r="H7" s="45" t="s">
        <v>35</v>
      </c>
      <c r="I7" s="45"/>
      <c r="J7" s="45" t="s">
        <v>32</v>
      </c>
      <c r="K7" s="45"/>
      <c r="L7" s="45" t="s">
        <v>36</v>
      </c>
      <c r="M7" s="45"/>
      <c r="N7" s="45" t="s">
        <v>29</v>
      </c>
      <c r="O7" s="45"/>
      <c r="P7" s="45" t="s">
        <v>31</v>
      </c>
      <c r="Q7" s="45"/>
      <c r="R7" s="45" t="s">
        <v>9</v>
      </c>
      <c r="S7" s="45"/>
      <c r="T7" s="45" t="s">
        <v>33</v>
      </c>
      <c r="U7" s="45"/>
      <c r="V7" s="45" t="s">
        <v>37</v>
      </c>
      <c r="W7" s="45"/>
      <c r="X7" s="5"/>
      <c r="Y7" s="40" t="s">
        <v>32</v>
      </c>
      <c r="Z7" s="40"/>
      <c r="AA7" s="40" t="s">
        <v>33</v>
      </c>
      <c r="AB7" s="40"/>
    </row>
    <row r="8" spans="1:28" s="1" customFormat="1" ht="15" x14ac:dyDescent="0.25">
      <c r="A8" s="40"/>
      <c r="B8" s="40"/>
      <c r="C8" s="47"/>
      <c r="D8" s="14" t="s">
        <v>26</v>
      </c>
      <c r="E8" s="14" t="s">
        <v>27</v>
      </c>
      <c r="F8" s="14" t="s">
        <v>26</v>
      </c>
      <c r="G8" s="14" t="s">
        <v>27</v>
      </c>
      <c r="H8" s="14" t="s">
        <v>26</v>
      </c>
      <c r="I8" s="14" t="s">
        <v>27</v>
      </c>
      <c r="J8" s="14" t="s">
        <v>26</v>
      </c>
      <c r="K8" s="14" t="s">
        <v>27</v>
      </c>
      <c r="L8" s="14" t="s">
        <v>26</v>
      </c>
      <c r="M8" s="14" t="s">
        <v>27</v>
      </c>
      <c r="N8" s="14" t="s">
        <v>26</v>
      </c>
      <c r="O8" s="14" t="s">
        <v>27</v>
      </c>
      <c r="P8" s="14" t="s">
        <v>26</v>
      </c>
      <c r="Q8" s="14" t="s">
        <v>27</v>
      </c>
      <c r="R8" s="14" t="s">
        <v>26</v>
      </c>
      <c r="S8" s="14" t="s">
        <v>27</v>
      </c>
      <c r="T8" s="14" t="s">
        <v>26</v>
      </c>
      <c r="U8" s="14" t="s">
        <v>27</v>
      </c>
      <c r="V8" s="14" t="s">
        <v>26</v>
      </c>
      <c r="W8" s="14" t="s">
        <v>27</v>
      </c>
      <c r="X8" s="5"/>
      <c r="Y8" s="6" t="s">
        <v>26</v>
      </c>
      <c r="Z8" s="6" t="s">
        <v>27</v>
      </c>
      <c r="AA8" s="6" t="s">
        <v>26</v>
      </c>
      <c r="AB8" s="6" t="s">
        <v>27</v>
      </c>
    </row>
    <row r="9" spans="1:28" ht="24.95" customHeight="1" x14ac:dyDescent="0.25">
      <c r="A9" s="13">
        <v>1</v>
      </c>
      <c r="B9" s="9">
        <f>IF($C$4="","",DATEVALUE("1"&amp;C4))</f>
        <v>44866</v>
      </c>
      <c r="C9" s="9" t="str">
        <f>UPPER(IF(B9="","",TEXT(B9,"DDD")))</f>
        <v>TUE</v>
      </c>
      <c r="D9" s="10">
        <f>IF('Stock Entry'!B8="","",'Stock Entry'!B8)</f>
        <v>30</v>
      </c>
      <c r="E9" s="10">
        <f>IF('Stock Entry'!C8="","",'Stock Entry'!C8)</f>
        <v>40</v>
      </c>
      <c r="F9" s="7">
        <v>5</v>
      </c>
      <c r="G9" s="7">
        <v>3</v>
      </c>
      <c r="H9" s="10">
        <f>SUM(D9,F9)</f>
        <v>35</v>
      </c>
      <c r="I9" s="10">
        <f>SUM(E9,G9)</f>
        <v>43</v>
      </c>
      <c r="J9" s="11">
        <f>'Attendance Entry'!L10*$F$5</f>
        <v>1350</v>
      </c>
      <c r="K9" s="11">
        <f>'Attendance Entry'!O10*$J$5</f>
        <v>1160</v>
      </c>
      <c r="L9" s="10">
        <f>H9-Y9</f>
        <v>33.65</v>
      </c>
      <c r="M9" s="10">
        <f>I9-Z9</f>
        <v>41.84</v>
      </c>
      <c r="N9" s="10">
        <f>IF('Stock Entry'!D8="","",'Stock Entry'!D8)</f>
        <v>20</v>
      </c>
      <c r="O9" s="10">
        <f>IF('Stock Entry'!E8="","",'Stock Entry'!E8)</f>
        <v>30</v>
      </c>
      <c r="P9" s="7">
        <v>3</v>
      </c>
      <c r="Q9" s="7">
        <v>5</v>
      </c>
      <c r="R9" s="10">
        <f>SUM(N9,P9)</f>
        <v>23</v>
      </c>
      <c r="S9" s="10">
        <f>SUM(O9,Q9)</f>
        <v>35</v>
      </c>
      <c r="T9" s="11">
        <f>'Attendance Entry'!L10*$R$5</f>
        <v>756</v>
      </c>
      <c r="U9" s="11">
        <f>'Attendance Entry'!O10*$V$5</f>
        <v>591.59999999999991</v>
      </c>
      <c r="V9" s="10">
        <f>R9-AA9</f>
        <v>22.244</v>
      </c>
      <c r="W9" s="10">
        <f>S9-AB9</f>
        <v>34.4084</v>
      </c>
      <c r="Y9" s="10">
        <f>J9/1000</f>
        <v>1.35</v>
      </c>
      <c r="Z9" s="10">
        <f>K9/1000</f>
        <v>1.1599999999999999</v>
      </c>
      <c r="AA9" s="10">
        <f>T9/1000</f>
        <v>0.75600000000000001</v>
      </c>
      <c r="AB9" s="10">
        <f>U9/1000</f>
        <v>0.5915999999999999</v>
      </c>
    </row>
    <row r="10" spans="1:28" ht="24.95" customHeight="1" x14ac:dyDescent="0.25">
      <c r="A10" s="13">
        <v>2</v>
      </c>
      <c r="B10" s="9">
        <f t="shared" ref="B10:B39" si="0">IF($C$4="","",IF(B9&lt;$U$4,B9+1,""))</f>
        <v>44867</v>
      </c>
      <c r="C10" s="9" t="str">
        <f t="shared" ref="C10:C39" si="1">UPPER(IF(B10="","",TEXT(B10,"DDD")))</f>
        <v>WED</v>
      </c>
      <c r="D10" s="10">
        <f>IF(B10="","",L9)</f>
        <v>33.65</v>
      </c>
      <c r="E10" s="10">
        <f>IF(C10="","",M9)</f>
        <v>41.84</v>
      </c>
      <c r="F10" s="7"/>
      <c r="G10" s="7"/>
      <c r="H10" s="10">
        <f t="shared" ref="H10:H39" si="2">SUM(D10,F10)</f>
        <v>33.65</v>
      </c>
      <c r="I10" s="10">
        <f t="shared" ref="I10:I39" si="3">SUM(E10,G10)</f>
        <v>41.84</v>
      </c>
      <c r="J10" s="11">
        <f>'Attendance Entry'!L11*$F$5</f>
        <v>600</v>
      </c>
      <c r="K10" s="11">
        <f>'Attendance Entry'!O11*$J$5</f>
        <v>800</v>
      </c>
      <c r="L10" s="10">
        <f t="shared" ref="L10:L39" si="4">H10-Y10</f>
        <v>33.049999999999997</v>
      </c>
      <c r="M10" s="10">
        <f t="shared" ref="M10:M39" si="5">I10-Z10</f>
        <v>41.040000000000006</v>
      </c>
      <c r="N10" s="10">
        <f>IF(B10="","",V9)</f>
        <v>22.244</v>
      </c>
      <c r="O10" s="10">
        <f>IF(C10="","",W9)</f>
        <v>34.4084</v>
      </c>
      <c r="P10" s="7">
        <v>5</v>
      </c>
      <c r="Q10" s="7">
        <v>5</v>
      </c>
      <c r="R10" s="10">
        <f t="shared" ref="R10:R39" si="6">SUM(N10,P10)</f>
        <v>27.244</v>
      </c>
      <c r="S10" s="10">
        <f t="shared" ref="S10:S39" si="7">SUM(O10,Q10)</f>
        <v>39.4084</v>
      </c>
      <c r="T10" s="11">
        <f>'Attendance Entry'!L11*$R$5</f>
        <v>336</v>
      </c>
      <c r="U10" s="11">
        <f>'Attendance Entry'!O11*$V$5</f>
        <v>408</v>
      </c>
      <c r="V10" s="10">
        <f t="shared" ref="V10:V39" si="8">R10-AA10</f>
        <v>26.908000000000001</v>
      </c>
      <c r="W10" s="10">
        <f t="shared" ref="W10:W39" si="9">S10-AB10</f>
        <v>39.000399999999999</v>
      </c>
      <c r="Y10" s="10">
        <f t="shared" ref="Y10:Y39" si="10">J10/1000</f>
        <v>0.6</v>
      </c>
      <c r="Z10" s="10">
        <f t="shared" ref="Z10:Z39" si="11">K10/1000</f>
        <v>0.8</v>
      </c>
      <c r="AA10" s="10">
        <f t="shared" ref="AA10:AA39" si="12">T10/1000</f>
        <v>0.33600000000000002</v>
      </c>
      <c r="AB10" s="10">
        <f t="shared" ref="AB10:AB39" si="13">U10/1000</f>
        <v>0.40799999999999997</v>
      </c>
    </row>
    <row r="11" spans="1:28" ht="24.95" customHeight="1" x14ac:dyDescent="0.25">
      <c r="A11" s="13">
        <v>3</v>
      </c>
      <c r="B11" s="9">
        <f t="shared" si="0"/>
        <v>44868</v>
      </c>
      <c r="C11" s="9" t="str">
        <f t="shared" si="1"/>
        <v>THU</v>
      </c>
      <c r="D11" s="10">
        <f t="shared" ref="D11:D39" si="14">IF(B11="","",L10)</f>
        <v>33.049999999999997</v>
      </c>
      <c r="E11" s="10">
        <f t="shared" ref="E11:E39" si="15">IF(C11="","",M10)</f>
        <v>41.040000000000006</v>
      </c>
      <c r="F11" s="7"/>
      <c r="G11" s="7"/>
      <c r="H11" s="10">
        <f t="shared" si="2"/>
        <v>33.049999999999997</v>
      </c>
      <c r="I11" s="10">
        <f t="shared" si="3"/>
        <v>41.040000000000006</v>
      </c>
      <c r="J11" s="11">
        <f>'Attendance Entry'!L12*$F$5</f>
        <v>600</v>
      </c>
      <c r="K11" s="11">
        <f>'Attendance Entry'!O12*$J$5</f>
        <v>800</v>
      </c>
      <c r="L11" s="10">
        <f t="shared" si="4"/>
        <v>32.449999999999996</v>
      </c>
      <c r="M11" s="10">
        <f t="shared" si="5"/>
        <v>40.240000000000009</v>
      </c>
      <c r="N11" s="10">
        <f t="shared" ref="N11:N39" si="16">IF(B11="","",V10)</f>
        <v>26.908000000000001</v>
      </c>
      <c r="O11" s="10">
        <f t="shared" ref="O11:O39" si="17">IF(C11="","",W10)</f>
        <v>39.000399999999999</v>
      </c>
      <c r="P11" s="7"/>
      <c r="Q11" s="7"/>
      <c r="R11" s="10">
        <f t="shared" si="6"/>
        <v>26.908000000000001</v>
      </c>
      <c r="S11" s="10">
        <f t="shared" si="7"/>
        <v>39.000399999999999</v>
      </c>
      <c r="T11" s="11">
        <f>'Attendance Entry'!L12*$R$5</f>
        <v>336</v>
      </c>
      <c r="U11" s="11">
        <f>'Attendance Entry'!O12*$V$5</f>
        <v>408</v>
      </c>
      <c r="V11" s="10">
        <f t="shared" si="8"/>
        <v>26.572000000000003</v>
      </c>
      <c r="W11" s="10">
        <f t="shared" si="9"/>
        <v>38.592399999999998</v>
      </c>
      <c r="Y11" s="10">
        <f t="shared" si="10"/>
        <v>0.6</v>
      </c>
      <c r="Z11" s="10">
        <f t="shared" si="11"/>
        <v>0.8</v>
      </c>
      <c r="AA11" s="10">
        <f t="shared" si="12"/>
        <v>0.33600000000000002</v>
      </c>
      <c r="AB11" s="10">
        <f t="shared" si="13"/>
        <v>0.40799999999999997</v>
      </c>
    </row>
    <row r="12" spans="1:28" ht="24.95" customHeight="1" x14ac:dyDescent="0.25">
      <c r="A12" s="13">
        <v>4</v>
      </c>
      <c r="B12" s="9">
        <f t="shared" si="0"/>
        <v>44869</v>
      </c>
      <c r="C12" s="9" t="str">
        <f t="shared" si="1"/>
        <v>FRI</v>
      </c>
      <c r="D12" s="10">
        <f t="shared" si="14"/>
        <v>32.449999999999996</v>
      </c>
      <c r="E12" s="10">
        <f t="shared" si="15"/>
        <v>40.240000000000009</v>
      </c>
      <c r="F12" s="7"/>
      <c r="G12" s="7"/>
      <c r="H12" s="10">
        <f t="shared" si="2"/>
        <v>32.449999999999996</v>
      </c>
      <c r="I12" s="10">
        <f t="shared" si="3"/>
        <v>40.240000000000009</v>
      </c>
      <c r="J12" s="11">
        <f>'Attendance Entry'!L13*$F$5</f>
        <v>600</v>
      </c>
      <c r="K12" s="11">
        <f>'Attendance Entry'!O13*$J$5</f>
        <v>800</v>
      </c>
      <c r="L12" s="10">
        <f t="shared" si="4"/>
        <v>31.849999999999994</v>
      </c>
      <c r="M12" s="10">
        <f t="shared" si="5"/>
        <v>39.440000000000012</v>
      </c>
      <c r="N12" s="10">
        <f t="shared" si="16"/>
        <v>26.572000000000003</v>
      </c>
      <c r="O12" s="10">
        <f t="shared" si="17"/>
        <v>38.592399999999998</v>
      </c>
      <c r="P12" s="7"/>
      <c r="Q12" s="7"/>
      <c r="R12" s="10">
        <f t="shared" si="6"/>
        <v>26.572000000000003</v>
      </c>
      <c r="S12" s="10">
        <f t="shared" si="7"/>
        <v>38.592399999999998</v>
      </c>
      <c r="T12" s="11">
        <f>'Attendance Entry'!L13*$R$5</f>
        <v>336</v>
      </c>
      <c r="U12" s="11">
        <f>'Attendance Entry'!O13*$V$5</f>
        <v>408</v>
      </c>
      <c r="V12" s="10">
        <f t="shared" si="8"/>
        <v>26.236000000000004</v>
      </c>
      <c r="W12" s="10">
        <f t="shared" si="9"/>
        <v>38.184399999999997</v>
      </c>
      <c r="Y12" s="10">
        <f t="shared" si="10"/>
        <v>0.6</v>
      </c>
      <c r="Z12" s="10">
        <f t="shared" si="11"/>
        <v>0.8</v>
      </c>
      <c r="AA12" s="10">
        <f t="shared" si="12"/>
        <v>0.33600000000000002</v>
      </c>
      <c r="AB12" s="10">
        <f t="shared" si="13"/>
        <v>0.40799999999999997</v>
      </c>
    </row>
    <row r="13" spans="1:28" ht="24.95" customHeight="1" x14ac:dyDescent="0.25">
      <c r="A13" s="13">
        <v>5</v>
      </c>
      <c r="B13" s="9">
        <f t="shared" si="0"/>
        <v>44870</v>
      </c>
      <c r="C13" s="9" t="str">
        <f t="shared" si="1"/>
        <v>SAT</v>
      </c>
      <c r="D13" s="10">
        <f t="shared" si="14"/>
        <v>31.849999999999994</v>
      </c>
      <c r="E13" s="10">
        <f t="shared" si="15"/>
        <v>39.440000000000012</v>
      </c>
      <c r="F13" s="7"/>
      <c r="G13" s="7"/>
      <c r="H13" s="10">
        <f t="shared" si="2"/>
        <v>31.849999999999994</v>
      </c>
      <c r="I13" s="10">
        <f t="shared" si="3"/>
        <v>39.440000000000012</v>
      </c>
      <c r="J13" s="11">
        <f>'Attendance Entry'!L14*$F$5</f>
        <v>600</v>
      </c>
      <c r="K13" s="11">
        <f>'Attendance Entry'!O14*$J$5</f>
        <v>800</v>
      </c>
      <c r="L13" s="10">
        <f t="shared" si="4"/>
        <v>31.249999999999993</v>
      </c>
      <c r="M13" s="10">
        <f t="shared" si="5"/>
        <v>38.640000000000015</v>
      </c>
      <c r="N13" s="10">
        <f t="shared" si="16"/>
        <v>26.236000000000004</v>
      </c>
      <c r="O13" s="10">
        <f t="shared" si="17"/>
        <v>38.184399999999997</v>
      </c>
      <c r="P13" s="7"/>
      <c r="Q13" s="7"/>
      <c r="R13" s="10">
        <f t="shared" si="6"/>
        <v>26.236000000000004</v>
      </c>
      <c r="S13" s="10">
        <f t="shared" si="7"/>
        <v>38.184399999999997</v>
      </c>
      <c r="T13" s="11">
        <f>'Attendance Entry'!L14*$R$5</f>
        <v>336</v>
      </c>
      <c r="U13" s="11">
        <f>'Attendance Entry'!O14*$V$5</f>
        <v>408</v>
      </c>
      <c r="V13" s="10">
        <f t="shared" si="8"/>
        <v>25.900000000000006</v>
      </c>
      <c r="W13" s="10">
        <f t="shared" si="9"/>
        <v>37.776399999999995</v>
      </c>
      <c r="Y13" s="10">
        <f t="shared" si="10"/>
        <v>0.6</v>
      </c>
      <c r="Z13" s="10">
        <f t="shared" si="11"/>
        <v>0.8</v>
      </c>
      <c r="AA13" s="10">
        <f t="shared" si="12"/>
        <v>0.33600000000000002</v>
      </c>
      <c r="AB13" s="10">
        <f t="shared" si="13"/>
        <v>0.40799999999999997</v>
      </c>
    </row>
    <row r="14" spans="1:28" ht="24.95" customHeight="1" x14ac:dyDescent="0.25">
      <c r="A14" s="13">
        <v>6</v>
      </c>
      <c r="B14" s="9">
        <f t="shared" si="0"/>
        <v>44871</v>
      </c>
      <c r="C14" s="9" t="str">
        <f t="shared" si="1"/>
        <v>SUN</v>
      </c>
      <c r="D14" s="10">
        <f t="shared" si="14"/>
        <v>31.249999999999993</v>
      </c>
      <c r="E14" s="10">
        <f t="shared" si="15"/>
        <v>38.640000000000015</v>
      </c>
      <c r="F14" s="7"/>
      <c r="G14" s="7"/>
      <c r="H14" s="10">
        <f t="shared" si="2"/>
        <v>31.249999999999993</v>
      </c>
      <c r="I14" s="10">
        <f t="shared" si="3"/>
        <v>38.640000000000015</v>
      </c>
      <c r="J14" s="11">
        <f>'Attendance Entry'!L15*$F$5</f>
        <v>600</v>
      </c>
      <c r="K14" s="11">
        <f>'Attendance Entry'!O15*$J$5</f>
        <v>800</v>
      </c>
      <c r="L14" s="10">
        <f t="shared" si="4"/>
        <v>30.649999999999991</v>
      </c>
      <c r="M14" s="10">
        <f t="shared" si="5"/>
        <v>37.840000000000018</v>
      </c>
      <c r="N14" s="10">
        <f t="shared" si="16"/>
        <v>25.900000000000006</v>
      </c>
      <c r="O14" s="10">
        <f t="shared" si="17"/>
        <v>37.776399999999995</v>
      </c>
      <c r="P14" s="7"/>
      <c r="Q14" s="7"/>
      <c r="R14" s="10">
        <f t="shared" si="6"/>
        <v>25.900000000000006</v>
      </c>
      <c r="S14" s="10">
        <f t="shared" si="7"/>
        <v>37.776399999999995</v>
      </c>
      <c r="T14" s="11">
        <f>'Attendance Entry'!L15*$R$5</f>
        <v>336</v>
      </c>
      <c r="U14" s="11">
        <f>'Attendance Entry'!O15*$V$5</f>
        <v>408</v>
      </c>
      <c r="V14" s="10">
        <f t="shared" si="8"/>
        <v>25.564000000000007</v>
      </c>
      <c r="W14" s="10">
        <f t="shared" si="9"/>
        <v>37.368399999999994</v>
      </c>
      <c r="Y14" s="10">
        <f t="shared" si="10"/>
        <v>0.6</v>
      </c>
      <c r="Z14" s="10">
        <f t="shared" si="11"/>
        <v>0.8</v>
      </c>
      <c r="AA14" s="10">
        <f t="shared" si="12"/>
        <v>0.33600000000000002</v>
      </c>
      <c r="AB14" s="10">
        <f t="shared" si="13"/>
        <v>0.40799999999999997</v>
      </c>
    </row>
    <row r="15" spans="1:28" ht="24.95" customHeight="1" x14ac:dyDescent="0.25">
      <c r="A15" s="13">
        <v>7</v>
      </c>
      <c r="B15" s="9">
        <f t="shared" si="0"/>
        <v>44872</v>
      </c>
      <c r="C15" s="9" t="str">
        <f t="shared" si="1"/>
        <v>MON</v>
      </c>
      <c r="D15" s="10">
        <f t="shared" si="14"/>
        <v>30.649999999999991</v>
      </c>
      <c r="E15" s="10">
        <f t="shared" si="15"/>
        <v>37.840000000000018</v>
      </c>
      <c r="F15" s="7"/>
      <c r="G15" s="7"/>
      <c r="H15" s="10">
        <f t="shared" si="2"/>
        <v>30.649999999999991</v>
      </c>
      <c r="I15" s="10">
        <f t="shared" si="3"/>
        <v>37.840000000000018</v>
      </c>
      <c r="J15" s="11">
        <f>'Attendance Entry'!L16*$F$5</f>
        <v>600</v>
      </c>
      <c r="K15" s="11">
        <f>'Attendance Entry'!O16*$J$5</f>
        <v>800</v>
      </c>
      <c r="L15" s="10">
        <f t="shared" si="4"/>
        <v>30.04999999999999</v>
      </c>
      <c r="M15" s="10">
        <f t="shared" si="5"/>
        <v>37.04000000000002</v>
      </c>
      <c r="N15" s="10">
        <f t="shared" si="16"/>
        <v>25.564000000000007</v>
      </c>
      <c r="O15" s="10">
        <f t="shared" si="17"/>
        <v>37.368399999999994</v>
      </c>
      <c r="P15" s="7"/>
      <c r="Q15" s="7"/>
      <c r="R15" s="10">
        <f t="shared" si="6"/>
        <v>25.564000000000007</v>
      </c>
      <c r="S15" s="10">
        <f t="shared" si="7"/>
        <v>37.368399999999994</v>
      </c>
      <c r="T15" s="11">
        <f>'Attendance Entry'!L16*$R$5</f>
        <v>336</v>
      </c>
      <c r="U15" s="11">
        <f>'Attendance Entry'!O16*$V$5</f>
        <v>408</v>
      </c>
      <c r="V15" s="10">
        <f t="shared" si="8"/>
        <v>25.228000000000009</v>
      </c>
      <c r="W15" s="10">
        <f t="shared" si="9"/>
        <v>36.960399999999993</v>
      </c>
      <c r="Y15" s="10">
        <f t="shared" si="10"/>
        <v>0.6</v>
      </c>
      <c r="Z15" s="10">
        <f t="shared" si="11"/>
        <v>0.8</v>
      </c>
      <c r="AA15" s="10">
        <f t="shared" si="12"/>
        <v>0.33600000000000002</v>
      </c>
      <c r="AB15" s="10">
        <f t="shared" si="13"/>
        <v>0.40799999999999997</v>
      </c>
    </row>
    <row r="16" spans="1:28" ht="24.95" customHeight="1" x14ac:dyDescent="0.25">
      <c r="A16" s="13">
        <v>8</v>
      </c>
      <c r="B16" s="9">
        <f t="shared" si="0"/>
        <v>44873</v>
      </c>
      <c r="C16" s="9" t="str">
        <f t="shared" si="1"/>
        <v>TUE</v>
      </c>
      <c r="D16" s="10">
        <f t="shared" si="14"/>
        <v>30.04999999999999</v>
      </c>
      <c r="E16" s="10">
        <f t="shared" si="15"/>
        <v>37.04000000000002</v>
      </c>
      <c r="F16" s="7"/>
      <c r="G16" s="7"/>
      <c r="H16" s="10">
        <f t="shared" si="2"/>
        <v>30.04999999999999</v>
      </c>
      <c r="I16" s="10">
        <f t="shared" si="3"/>
        <v>37.04000000000002</v>
      </c>
      <c r="J16" s="11">
        <f>'Attendance Entry'!L17*$F$5</f>
        <v>600</v>
      </c>
      <c r="K16" s="11">
        <f>'Attendance Entry'!O17*$J$5</f>
        <v>800</v>
      </c>
      <c r="L16" s="10">
        <f t="shared" si="4"/>
        <v>29.449999999999989</v>
      </c>
      <c r="M16" s="10">
        <f t="shared" si="5"/>
        <v>36.240000000000023</v>
      </c>
      <c r="N16" s="10">
        <f t="shared" si="16"/>
        <v>25.228000000000009</v>
      </c>
      <c r="O16" s="10">
        <f t="shared" si="17"/>
        <v>36.960399999999993</v>
      </c>
      <c r="P16" s="7"/>
      <c r="Q16" s="7"/>
      <c r="R16" s="10">
        <f t="shared" si="6"/>
        <v>25.228000000000009</v>
      </c>
      <c r="S16" s="10">
        <f t="shared" si="7"/>
        <v>36.960399999999993</v>
      </c>
      <c r="T16" s="11">
        <f>'Attendance Entry'!L17*$R$5</f>
        <v>336</v>
      </c>
      <c r="U16" s="11">
        <f>'Attendance Entry'!O17*$V$5</f>
        <v>408</v>
      </c>
      <c r="V16" s="10">
        <f t="shared" si="8"/>
        <v>24.89200000000001</v>
      </c>
      <c r="W16" s="10">
        <f t="shared" si="9"/>
        <v>36.552399999999992</v>
      </c>
      <c r="Y16" s="10">
        <f t="shared" si="10"/>
        <v>0.6</v>
      </c>
      <c r="Z16" s="10">
        <f t="shared" si="11"/>
        <v>0.8</v>
      </c>
      <c r="AA16" s="10">
        <f t="shared" si="12"/>
        <v>0.33600000000000002</v>
      </c>
      <c r="AB16" s="10">
        <f t="shared" si="13"/>
        <v>0.40799999999999997</v>
      </c>
    </row>
    <row r="17" spans="1:28" ht="24.95" customHeight="1" x14ac:dyDescent="0.25">
      <c r="A17" s="13">
        <v>9</v>
      </c>
      <c r="B17" s="9">
        <f t="shared" si="0"/>
        <v>44874</v>
      </c>
      <c r="C17" s="9" t="str">
        <f t="shared" si="1"/>
        <v>WED</v>
      </c>
      <c r="D17" s="10">
        <f t="shared" si="14"/>
        <v>29.449999999999989</v>
      </c>
      <c r="E17" s="10">
        <f t="shared" si="15"/>
        <v>36.240000000000023</v>
      </c>
      <c r="F17" s="7"/>
      <c r="G17" s="7"/>
      <c r="H17" s="10">
        <f t="shared" si="2"/>
        <v>29.449999999999989</v>
      </c>
      <c r="I17" s="10">
        <f t="shared" si="3"/>
        <v>36.240000000000023</v>
      </c>
      <c r="J17" s="11">
        <f>'Attendance Entry'!L18*$F$5</f>
        <v>600</v>
      </c>
      <c r="K17" s="11">
        <f>'Attendance Entry'!O18*$J$5</f>
        <v>800</v>
      </c>
      <c r="L17" s="10">
        <f t="shared" si="4"/>
        <v>28.849999999999987</v>
      </c>
      <c r="M17" s="10">
        <f t="shared" si="5"/>
        <v>35.440000000000026</v>
      </c>
      <c r="N17" s="10">
        <f t="shared" si="16"/>
        <v>24.89200000000001</v>
      </c>
      <c r="O17" s="10">
        <f t="shared" si="17"/>
        <v>36.552399999999992</v>
      </c>
      <c r="P17" s="7"/>
      <c r="Q17" s="7"/>
      <c r="R17" s="10">
        <f t="shared" si="6"/>
        <v>24.89200000000001</v>
      </c>
      <c r="S17" s="10">
        <f t="shared" si="7"/>
        <v>36.552399999999992</v>
      </c>
      <c r="T17" s="11">
        <f>'Attendance Entry'!L18*$R$5</f>
        <v>336</v>
      </c>
      <c r="U17" s="11">
        <f>'Attendance Entry'!O18*$V$5</f>
        <v>408</v>
      </c>
      <c r="V17" s="10">
        <f t="shared" si="8"/>
        <v>24.556000000000012</v>
      </c>
      <c r="W17" s="10">
        <f t="shared" si="9"/>
        <v>36.14439999999999</v>
      </c>
      <c r="Y17" s="10">
        <f t="shared" si="10"/>
        <v>0.6</v>
      </c>
      <c r="Z17" s="10">
        <f t="shared" si="11"/>
        <v>0.8</v>
      </c>
      <c r="AA17" s="10">
        <f t="shared" si="12"/>
        <v>0.33600000000000002</v>
      </c>
      <c r="AB17" s="10">
        <f t="shared" si="13"/>
        <v>0.40799999999999997</v>
      </c>
    </row>
    <row r="18" spans="1:28" ht="24.95" customHeight="1" x14ac:dyDescent="0.25">
      <c r="A18" s="13">
        <v>10</v>
      </c>
      <c r="B18" s="9">
        <f t="shared" si="0"/>
        <v>44875</v>
      </c>
      <c r="C18" s="9" t="str">
        <f t="shared" si="1"/>
        <v>THU</v>
      </c>
      <c r="D18" s="10">
        <f t="shared" si="14"/>
        <v>28.849999999999987</v>
      </c>
      <c r="E18" s="10">
        <f t="shared" si="15"/>
        <v>35.440000000000026</v>
      </c>
      <c r="F18" s="7"/>
      <c r="G18" s="7"/>
      <c r="H18" s="10">
        <f t="shared" si="2"/>
        <v>28.849999999999987</v>
      </c>
      <c r="I18" s="10">
        <f t="shared" si="3"/>
        <v>35.440000000000026</v>
      </c>
      <c r="J18" s="11">
        <f>'Attendance Entry'!L19*$F$5</f>
        <v>600</v>
      </c>
      <c r="K18" s="11">
        <f>'Attendance Entry'!O19*$J$5</f>
        <v>800</v>
      </c>
      <c r="L18" s="10">
        <f t="shared" si="4"/>
        <v>28.249999999999986</v>
      </c>
      <c r="M18" s="10">
        <f t="shared" si="5"/>
        <v>34.640000000000029</v>
      </c>
      <c r="N18" s="10">
        <f t="shared" si="16"/>
        <v>24.556000000000012</v>
      </c>
      <c r="O18" s="10">
        <f t="shared" si="17"/>
        <v>36.14439999999999</v>
      </c>
      <c r="P18" s="7"/>
      <c r="Q18" s="7"/>
      <c r="R18" s="10">
        <f t="shared" si="6"/>
        <v>24.556000000000012</v>
      </c>
      <c r="S18" s="10">
        <f t="shared" si="7"/>
        <v>36.14439999999999</v>
      </c>
      <c r="T18" s="11">
        <f>'Attendance Entry'!L19*$R$5</f>
        <v>336</v>
      </c>
      <c r="U18" s="11">
        <f>'Attendance Entry'!O19*$V$5</f>
        <v>408</v>
      </c>
      <c r="V18" s="10">
        <f t="shared" si="8"/>
        <v>24.220000000000013</v>
      </c>
      <c r="W18" s="10">
        <f t="shared" si="9"/>
        <v>35.736399999999989</v>
      </c>
      <c r="Y18" s="10">
        <f t="shared" si="10"/>
        <v>0.6</v>
      </c>
      <c r="Z18" s="10">
        <f t="shared" si="11"/>
        <v>0.8</v>
      </c>
      <c r="AA18" s="10">
        <f t="shared" si="12"/>
        <v>0.33600000000000002</v>
      </c>
      <c r="AB18" s="10">
        <f t="shared" si="13"/>
        <v>0.40799999999999997</v>
      </c>
    </row>
    <row r="19" spans="1:28" ht="24.95" customHeight="1" x14ac:dyDescent="0.25">
      <c r="A19" s="13">
        <v>11</v>
      </c>
      <c r="B19" s="9">
        <f t="shared" si="0"/>
        <v>44876</v>
      </c>
      <c r="C19" s="9" t="str">
        <f t="shared" si="1"/>
        <v>FRI</v>
      </c>
      <c r="D19" s="10">
        <f t="shared" si="14"/>
        <v>28.249999999999986</v>
      </c>
      <c r="E19" s="10">
        <f t="shared" si="15"/>
        <v>34.640000000000029</v>
      </c>
      <c r="F19" s="7"/>
      <c r="G19" s="7"/>
      <c r="H19" s="10">
        <f t="shared" si="2"/>
        <v>28.249999999999986</v>
      </c>
      <c r="I19" s="10">
        <f t="shared" si="3"/>
        <v>34.640000000000029</v>
      </c>
      <c r="J19" s="11">
        <f>'Attendance Entry'!L20*$F$5</f>
        <v>600</v>
      </c>
      <c r="K19" s="11">
        <f>'Attendance Entry'!O20*$J$5</f>
        <v>800</v>
      </c>
      <c r="L19" s="10">
        <f t="shared" si="4"/>
        <v>27.649999999999984</v>
      </c>
      <c r="M19" s="10">
        <f t="shared" si="5"/>
        <v>33.840000000000032</v>
      </c>
      <c r="N19" s="10">
        <f t="shared" si="16"/>
        <v>24.220000000000013</v>
      </c>
      <c r="O19" s="10">
        <f t="shared" si="17"/>
        <v>35.736399999999989</v>
      </c>
      <c r="P19" s="7"/>
      <c r="Q19" s="7"/>
      <c r="R19" s="10">
        <f t="shared" si="6"/>
        <v>24.220000000000013</v>
      </c>
      <c r="S19" s="10">
        <f t="shared" si="7"/>
        <v>35.736399999999989</v>
      </c>
      <c r="T19" s="11">
        <f>'Attendance Entry'!L20*$R$5</f>
        <v>336</v>
      </c>
      <c r="U19" s="11">
        <f>'Attendance Entry'!O20*$V$5</f>
        <v>408</v>
      </c>
      <c r="V19" s="10">
        <f t="shared" si="8"/>
        <v>23.884000000000015</v>
      </c>
      <c r="W19" s="10">
        <f t="shared" si="9"/>
        <v>35.328399999999988</v>
      </c>
      <c r="Y19" s="10">
        <f t="shared" si="10"/>
        <v>0.6</v>
      </c>
      <c r="Z19" s="10">
        <f t="shared" si="11"/>
        <v>0.8</v>
      </c>
      <c r="AA19" s="10">
        <f t="shared" si="12"/>
        <v>0.33600000000000002</v>
      </c>
      <c r="AB19" s="10">
        <f t="shared" si="13"/>
        <v>0.40799999999999997</v>
      </c>
    </row>
    <row r="20" spans="1:28" ht="24.95" customHeight="1" x14ac:dyDescent="0.25">
      <c r="A20" s="13">
        <v>12</v>
      </c>
      <c r="B20" s="9">
        <f t="shared" si="0"/>
        <v>44877</v>
      </c>
      <c r="C20" s="9" t="str">
        <f t="shared" si="1"/>
        <v>SAT</v>
      </c>
      <c r="D20" s="10">
        <f t="shared" si="14"/>
        <v>27.649999999999984</v>
      </c>
      <c r="E20" s="10">
        <f t="shared" si="15"/>
        <v>33.840000000000032</v>
      </c>
      <c r="F20" s="7">
        <v>20</v>
      </c>
      <c r="G20" s="7">
        <v>20</v>
      </c>
      <c r="H20" s="10">
        <f t="shared" si="2"/>
        <v>47.649999999999984</v>
      </c>
      <c r="I20" s="10">
        <f t="shared" si="3"/>
        <v>53.840000000000032</v>
      </c>
      <c r="J20" s="11">
        <f>'Attendance Entry'!L21*$F$5</f>
        <v>600</v>
      </c>
      <c r="K20" s="11">
        <f>'Attendance Entry'!O21*$J$5</f>
        <v>800</v>
      </c>
      <c r="L20" s="10">
        <f t="shared" si="4"/>
        <v>47.049999999999983</v>
      </c>
      <c r="M20" s="10">
        <f t="shared" si="5"/>
        <v>53.040000000000035</v>
      </c>
      <c r="N20" s="10">
        <f t="shared" si="16"/>
        <v>23.884000000000015</v>
      </c>
      <c r="O20" s="10">
        <f t="shared" si="17"/>
        <v>35.328399999999988</v>
      </c>
      <c r="P20" s="7"/>
      <c r="Q20" s="7"/>
      <c r="R20" s="10">
        <f t="shared" si="6"/>
        <v>23.884000000000015</v>
      </c>
      <c r="S20" s="10">
        <f t="shared" si="7"/>
        <v>35.328399999999988</v>
      </c>
      <c r="T20" s="11">
        <f>'Attendance Entry'!L21*$R$5</f>
        <v>336</v>
      </c>
      <c r="U20" s="11">
        <f>'Attendance Entry'!O21*$V$5</f>
        <v>408</v>
      </c>
      <c r="V20" s="10">
        <f t="shared" si="8"/>
        <v>23.548000000000016</v>
      </c>
      <c r="W20" s="10">
        <f t="shared" si="9"/>
        <v>34.920399999999987</v>
      </c>
      <c r="Y20" s="10">
        <f t="shared" si="10"/>
        <v>0.6</v>
      </c>
      <c r="Z20" s="10">
        <f t="shared" si="11"/>
        <v>0.8</v>
      </c>
      <c r="AA20" s="10">
        <f t="shared" si="12"/>
        <v>0.33600000000000002</v>
      </c>
      <c r="AB20" s="10">
        <f t="shared" si="13"/>
        <v>0.40799999999999997</v>
      </c>
    </row>
    <row r="21" spans="1:28" ht="24.95" customHeight="1" x14ac:dyDescent="0.25">
      <c r="A21" s="13">
        <v>13</v>
      </c>
      <c r="B21" s="9">
        <f t="shared" si="0"/>
        <v>44878</v>
      </c>
      <c r="C21" s="9" t="str">
        <f t="shared" si="1"/>
        <v>SUN</v>
      </c>
      <c r="D21" s="10">
        <f t="shared" si="14"/>
        <v>47.049999999999983</v>
      </c>
      <c r="E21" s="10">
        <f t="shared" si="15"/>
        <v>53.040000000000035</v>
      </c>
      <c r="F21" s="7"/>
      <c r="G21" s="7"/>
      <c r="H21" s="10">
        <f t="shared" si="2"/>
        <v>47.049999999999983</v>
      </c>
      <c r="I21" s="10">
        <f t="shared" si="3"/>
        <v>53.040000000000035</v>
      </c>
      <c r="J21" s="11">
        <f>'Attendance Entry'!L22*$F$5</f>
        <v>600</v>
      </c>
      <c r="K21" s="11">
        <f>'Attendance Entry'!O22*$J$5</f>
        <v>800</v>
      </c>
      <c r="L21" s="10">
        <f t="shared" si="4"/>
        <v>46.449999999999982</v>
      </c>
      <c r="M21" s="10">
        <f t="shared" si="5"/>
        <v>52.240000000000038</v>
      </c>
      <c r="N21" s="10">
        <f t="shared" si="16"/>
        <v>23.548000000000016</v>
      </c>
      <c r="O21" s="10">
        <f t="shared" si="17"/>
        <v>34.920399999999987</v>
      </c>
      <c r="P21" s="7"/>
      <c r="Q21" s="7"/>
      <c r="R21" s="10">
        <f t="shared" si="6"/>
        <v>23.548000000000016</v>
      </c>
      <c r="S21" s="10">
        <f t="shared" si="7"/>
        <v>34.920399999999987</v>
      </c>
      <c r="T21" s="11">
        <f>'Attendance Entry'!L22*$R$5</f>
        <v>336</v>
      </c>
      <c r="U21" s="11">
        <f>'Attendance Entry'!O22*$V$5</f>
        <v>408</v>
      </c>
      <c r="V21" s="10">
        <f t="shared" si="8"/>
        <v>23.212000000000018</v>
      </c>
      <c r="W21" s="10">
        <f t="shared" si="9"/>
        <v>34.512399999999985</v>
      </c>
      <c r="Y21" s="10">
        <f t="shared" si="10"/>
        <v>0.6</v>
      </c>
      <c r="Z21" s="10">
        <f t="shared" si="11"/>
        <v>0.8</v>
      </c>
      <c r="AA21" s="10">
        <f t="shared" si="12"/>
        <v>0.33600000000000002</v>
      </c>
      <c r="AB21" s="10">
        <f t="shared" si="13"/>
        <v>0.40799999999999997</v>
      </c>
    </row>
    <row r="22" spans="1:28" ht="24.95" customHeight="1" x14ac:dyDescent="0.25">
      <c r="A22" s="13">
        <v>14</v>
      </c>
      <c r="B22" s="9">
        <f t="shared" si="0"/>
        <v>44879</v>
      </c>
      <c r="C22" s="9" t="str">
        <f t="shared" si="1"/>
        <v>MON</v>
      </c>
      <c r="D22" s="10">
        <f t="shared" si="14"/>
        <v>46.449999999999982</v>
      </c>
      <c r="E22" s="10">
        <f t="shared" si="15"/>
        <v>52.240000000000038</v>
      </c>
      <c r="F22" s="7"/>
      <c r="G22" s="7"/>
      <c r="H22" s="10">
        <f t="shared" si="2"/>
        <v>46.449999999999982</v>
      </c>
      <c r="I22" s="10">
        <f t="shared" si="3"/>
        <v>52.240000000000038</v>
      </c>
      <c r="J22" s="11">
        <f>'Attendance Entry'!L23*$F$5</f>
        <v>600</v>
      </c>
      <c r="K22" s="11">
        <f>'Attendance Entry'!O23*$J$5</f>
        <v>800</v>
      </c>
      <c r="L22" s="10">
        <f t="shared" si="4"/>
        <v>45.84999999999998</v>
      </c>
      <c r="M22" s="10">
        <f t="shared" si="5"/>
        <v>51.44000000000004</v>
      </c>
      <c r="N22" s="10">
        <f t="shared" si="16"/>
        <v>23.212000000000018</v>
      </c>
      <c r="O22" s="10">
        <f t="shared" si="17"/>
        <v>34.512399999999985</v>
      </c>
      <c r="P22" s="7"/>
      <c r="Q22" s="7"/>
      <c r="R22" s="10">
        <f t="shared" si="6"/>
        <v>23.212000000000018</v>
      </c>
      <c r="S22" s="10">
        <f t="shared" si="7"/>
        <v>34.512399999999985</v>
      </c>
      <c r="T22" s="11">
        <f>'Attendance Entry'!L23*$R$5</f>
        <v>336</v>
      </c>
      <c r="U22" s="11">
        <f>'Attendance Entry'!O23*$V$5</f>
        <v>408</v>
      </c>
      <c r="V22" s="10">
        <f t="shared" si="8"/>
        <v>22.876000000000019</v>
      </c>
      <c r="W22" s="10">
        <f t="shared" si="9"/>
        <v>34.104399999999984</v>
      </c>
      <c r="Y22" s="10">
        <f t="shared" si="10"/>
        <v>0.6</v>
      </c>
      <c r="Z22" s="10">
        <f t="shared" si="11"/>
        <v>0.8</v>
      </c>
      <c r="AA22" s="10">
        <f t="shared" si="12"/>
        <v>0.33600000000000002</v>
      </c>
      <c r="AB22" s="10">
        <f t="shared" si="13"/>
        <v>0.40799999999999997</v>
      </c>
    </row>
    <row r="23" spans="1:28" ht="24.95" customHeight="1" x14ac:dyDescent="0.25">
      <c r="A23" s="13">
        <v>15</v>
      </c>
      <c r="B23" s="9">
        <f t="shared" si="0"/>
        <v>44880</v>
      </c>
      <c r="C23" s="9" t="str">
        <f t="shared" si="1"/>
        <v>TUE</v>
      </c>
      <c r="D23" s="10">
        <f t="shared" si="14"/>
        <v>45.84999999999998</v>
      </c>
      <c r="E23" s="10">
        <f t="shared" si="15"/>
        <v>51.44000000000004</v>
      </c>
      <c r="F23" s="7"/>
      <c r="G23" s="7"/>
      <c r="H23" s="10">
        <f t="shared" si="2"/>
        <v>45.84999999999998</v>
      </c>
      <c r="I23" s="10">
        <f t="shared" si="3"/>
        <v>51.44000000000004</v>
      </c>
      <c r="J23" s="11">
        <f>'Attendance Entry'!L24*$F$5</f>
        <v>600</v>
      </c>
      <c r="K23" s="11">
        <f>'Attendance Entry'!O24*$J$5</f>
        <v>800</v>
      </c>
      <c r="L23" s="10">
        <f t="shared" si="4"/>
        <v>45.249999999999979</v>
      </c>
      <c r="M23" s="10">
        <f t="shared" si="5"/>
        <v>50.640000000000043</v>
      </c>
      <c r="N23" s="10">
        <f t="shared" si="16"/>
        <v>22.876000000000019</v>
      </c>
      <c r="O23" s="10">
        <f t="shared" si="17"/>
        <v>34.104399999999984</v>
      </c>
      <c r="P23" s="7"/>
      <c r="Q23" s="7"/>
      <c r="R23" s="10">
        <f t="shared" si="6"/>
        <v>22.876000000000019</v>
      </c>
      <c r="S23" s="10">
        <f t="shared" si="7"/>
        <v>34.104399999999984</v>
      </c>
      <c r="T23" s="11">
        <f>'Attendance Entry'!L24*$R$5</f>
        <v>336</v>
      </c>
      <c r="U23" s="11">
        <f>'Attendance Entry'!O24*$V$5</f>
        <v>408</v>
      </c>
      <c r="V23" s="10">
        <f t="shared" si="8"/>
        <v>22.54000000000002</v>
      </c>
      <c r="W23" s="10">
        <f t="shared" si="9"/>
        <v>33.696399999999983</v>
      </c>
      <c r="Y23" s="10">
        <f t="shared" si="10"/>
        <v>0.6</v>
      </c>
      <c r="Z23" s="10">
        <f t="shared" si="11"/>
        <v>0.8</v>
      </c>
      <c r="AA23" s="10">
        <f t="shared" si="12"/>
        <v>0.33600000000000002</v>
      </c>
      <c r="AB23" s="10">
        <f t="shared" si="13"/>
        <v>0.40799999999999997</v>
      </c>
    </row>
    <row r="24" spans="1:28" ht="24.95" customHeight="1" x14ac:dyDescent="0.25">
      <c r="A24" s="13">
        <v>16</v>
      </c>
      <c r="B24" s="9">
        <f t="shared" si="0"/>
        <v>44881</v>
      </c>
      <c r="C24" s="9" t="str">
        <f t="shared" si="1"/>
        <v>WED</v>
      </c>
      <c r="D24" s="10">
        <f t="shared" si="14"/>
        <v>45.249999999999979</v>
      </c>
      <c r="E24" s="10">
        <f t="shared" si="15"/>
        <v>50.640000000000043</v>
      </c>
      <c r="F24" s="7"/>
      <c r="G24" s="7"/>
      <c r="H24" s="10">
        <f t="shared" si="2"/>
        <v>45.249999999999979</v>
      </c>
      <c r="I24" s="10">
        <f t="shared" si="3"/>
        <v>50.640000000000043</v>
      </c>
      <c r="J24" s="11">
        <f>'Attendance Entry'!L25*$F$5</f>
        <v>600</v>
      </c>
      <c r="K24" s="11">
        <f>'Attendance Entry'!O25*$J$5</f>
        <v>800</v>
      </c>
      <c r="L24" s="10">
        <f t="shared" si="4"/>
        <v>44.649999999999977</v>
      </c>
      <c r="M24" s="10">
        <f t="shared" si="5"/>
        <v>49.840000000000046</v>
      </c>
      <c r="N24" s="10">
        <f t="shared" si="16"/>
        <v>22.54000000000002</v>
      </c>
      <c r="O24" s="10">
        <f t="shared" si="17"/>
        <v>33.696399999999983</v>
      </c>
      <c r="P24" s="7"/>
      <c r="Q24" s="7"/>
      <c r="R24" s="10">
        <f t="shared" si="6"/>
        <v>22.54000000000002</v>
      </c>
      <c r="S24" s="10">
        <f t="shared" si="7"/>
        <v>33.696399999999983</v>
      </c>
      <c r="T24" s="11">
        <f>'Attendance Entry'!L25*$R$5</f>
        <v>336</v>
      </c>
      <c r="U24" s="11">
        <f>'Attendance Entry'!O25*$V$5</f>
        <v>408</v>
      </c>
      <c r="V24" s="10">
        <f t="shared" si="8"/>
        <v>22.204000000000022</v>
      </c>
      <c r="W24" s="10">
        <f t="shared" si="9"/>
        <v>33.288399999999982</v>
      </c>
      <c r="Y24" s="10">
        <f t="shared" si="10"/>
        <v>0.6</v>
      </c>
      <c r="Z24" s="10">
        <f t="shared" si="11"/>
        <v>0.8</v>
      </c>
      <c r="AA24" s="10">
        <f t="shared" si="12"/>
        <v>0.33600000000000002</v>
      </c>
      <c r="AB24" s="10">
        <f t="shared" si="13"/>
        <v>0.40799999999999997</v>
      </c>
    </row>
    <row r="25" spans="1:28" ht="24.95" customHeight="1" x14ac:dyDescent="0.25">
      <c r="A25" s="13">
        <v>17</v>
      </c>
      <c r="B25" s="9">
        <f t="shared" si="0"/>
        <v>44882</v>
      </c>
      <c r="C25" s="9" t="str">
        <f t="shared" si="1"/>
        <v>THU</v>
      </c>
      <c r="D25" s="10">
        <f t="shared" si="14"/>
        <v>44.649999999999977</v>
      </c>
      <c r="E25" s="10">
        <f t="shared" si="15"/>
        <v>49.840000000000046</v>
      </c>
      <c r="F25" s="7"/>
      <c r="G25" s="7"/>
      <c r="H25" s="10">
        <f t="shared" si="2"/>
        <v>44.649999999999977</v>
      </c>
      <c r="I25" s="10">
        <f t="shared" si="3"/>
        <v>49.840000000000046</v>
      </c>
      <c r="J25" s="11">
        <f>'Attendance Entry'!L26*$F$5</f>
        <v>600</v>
      </c>
      <c r="K25" s="11">
        <f>'Attendance Entry'!O26*$J$5</f>
        <v>800</v>
      </c>
      <c r="L25" s="10">
        <f t="shared" si="4"/>
        <v>44.049999999999976</v>
      </c>
      <c r="M25" s="10">
        <f t="shared" si="5"/>
        <v>49.040000000000049</v>
      </c>
      <c r="N25" s="10">
        <f t="shared" si="16"/>
        <v>22.204000000000022</v>
      </c>
      <c r="O25" s="10">
        <f t="shared" si="17"/>
        <v>33.288399999999982</v>
      </c>
      <c r="P25" s="7"/>
      <c r="Q25" s="7"/>
      <c r="R25" s="10">
        <f t="shared" si="6"/>
        <v>22.204000000000022</v>
      </c>
      <c r="S25" s="10">
        <f t="shared" si="7"/>
        <v>33.288399999999982</v>
      </c>
      <c r="T25" s="11">
        <f>'Attendance Entry'!L26*$R$5</f>
        <v>336</v>
      </c>
      <c r="U25" s="11">
        <f>'Attendance Entry'!O26*$V$5</f>
        <v>408</v>
      </c>
      <c r="V25" s="10">
        <f t="shared" si="8"/>
        <v>21.868000000000023</v>
      </c>
      <c r="W25" s="10">
        <f t="shared" si="9"/>
        <v>32.88039999999998</v>
      </c>
      <c r="Y25" s="10">
        <f t="shared" si="10"/>
        <v>0.6</v>
      </c>
      <c r="Z25" s="10">
        <f t="shared" si="11"/>
        <v>0.8</v>
      </c>
      <c r="AA25" s="10">
        <f t="shared" si="12"/>
        <v>0.33600000000000002</v>
      </c>
      <c r="AB25" s="10">
        <f t="shared" si="13"/>
        <v>0.40799999999999997</v>
      </c>
    </row>
    <row r="26" spans="1:28" ht="24.95" customHeight="1" x14ac:dyDescent="0.25">
      <c r="A26" s="13">
        <v>18</v>
      </c>
      <c r="B26" s="9">
        <f t="shared" si="0"/>
        <v>44883</v>
      </c>
      <c r="C26" s="9" t="str">
        <f t="shared" si="1"/>
        <v>FRI</v>
      </c>
      <c r="D26" s="10">
        <f t="shared" si="14"/>
        <v>44.049999999999976</v>
      </c>
      <c r="E26" s="10">
        <f t="shared" si="15"/>
        <v>49.040000000000049</v>
      </c>
      <c r="F26" s="7"/>
      <c r="G26" s="7"/>
      <c r="H26" s="10">
        <f t="shared" si="2"/>
        <v>44.049999999999976</v>
      </c>
      <c r="I26" s="10">
        <f t="shared" si="3"/>
        <v>49.040000000000049</v>
      </c>
      <c r="J26" s="11">
        <f>'Attendance Entry'!L27*$F$5</f>
        <v>600</v>
      </c>
      <c r="K26" s="11">
        <f>'Attendance Entry'!O27*$J$5</f>
        <v>800</v>
      </c>
      <c r="L26" s="10">
        <f t="shared" si="4"/>
        <v>43.449999999999974</v>
      </c>
      <c r="M26" s="10">
        <f t="shared" si="5"/>
        <v>48.240000000000052</v>
      </c>
      <c r="N26" s="10">
        <f t="shared" si="16"/>
        <v>21.868000000000023</v>
      </c>
      <c r="O26" s="10">
        <f t="shared" si="17"/>
        <v>32.88039999999998</v>
      </c>
      <c r="P26" s="7"/>
      <c r="Q26" s="7"/>
      <c r="R26" s="10">
        <f t="shared" si="6"/>
        <v>21.868000000000023</v>
      </c>
      <c r="S26" s="10">
        <f t="shared" si="7"/>
        <v>32.88039999999998</v>
      </c>
      <c r="T26" s="11">
        <f>'Attendance Entry'!L27*$R$5</f>
        <v>336</v>
      </c>
      <c r="U26" s="11">
        <f>'Attendance Entry'!O27*$V$5</f>
        <v>408</v>
      </c>
      <c r="V26" s="10">
        <f t="shared" si="8"/>
        <v>21.532000000000025</v>
      </c>
      <c r="W26" s="10">
        <f t="shared" si="9"/>
        <v>32.472399999999979</v>
      </c>
      <c r="Y26" s="10">
        <f t="shared" si="10"/>
        <v>0.6</v>
      </c>
      <c r="Z26" s="10">
        <f t="shared" si="11"/>
        <v>0.8</v>
      </c>
      <c r="AA26" s="10">
        <f t="shared" si="12"/>
        <v>0.33600000000000002</v>
      </c>
      <c r="AB26" s="10">
        <f t="shared" si="13"/>
        <v>0.40799999999999997</v>
      </c>
    </row>
    <row r="27" spans="1:28" ht="24.95" customHeight="1" x14ac:dyDescent="0.25">
      <c r="A27" s="13">
        <v>19</v>
      </c>
      <c r="B27" s="9">
        <f t="shared" si="0"/>
        <v>44884</v>
      </c>
      <c r="C27" s="9" t="str">
        <f t="shared" si="1"/>
        <v>SAT</v>
      </c>
      <c r="D27" s="10">
        <f t="shared" si="14"/>
        <v>43.449999999999974</v>
      </c>
      <c r="E27" s="10">
        <f t="shared" si="15"/>
        <v>48.240000000000052</v>
      </c>
      <c r="F27" s="7"/>
      <c r="G27" s="7"/>
      <c r="H27" s="10">
        <f t="shared" si="2"/>
        <v>43.449999999999974</v>
      </c>
      <c r="I27" s="10">
        <f t="shared" si="3"/>
        <v>48.240000000000052</v>
      </c>
      <c r="J27" s="11">
        <f>'Attendance Entry'!L28*$F$5</f>
        <v>600</v>
      </c>
      <c r="K27" s="11">
        <f>'Attendance Entry'!O28*$J$5</f>
        <v>800</v>
      </c>
      <c r="L27" s="10">
        <f t="shared" si="4"/>
        <v>42.849999999999973</v>
      </c>
      <c r="M27" s="10">
        <f t="shared" si="5"/>
        <v>47.440000000000055</v>
      </c>
      <c r="N27" s="10">
        <f t="shared" si="16"/>
        <v>21.532000000000025</v>
      </c>
      <c r="O27" s="10">
        <f t="shared" si="17"/>
        <v>32.472399999999979</v>
      </c>
      <c r="P27" s="7"/>
      <c r="Q27" s="7"/>
      <c r="R27" s="10">
        <f t="shared" si="6"/>
        <v>21.532000000000025</v>
      </c>
      <c r="S27" s="10">
        <f t="shared" si="7"/>
        <v>32.472399999999979</v>
      </c>
      <c r="T27" s="11">
        <f>'Attendance Entry'!L28*$R$5</f>
        <v>336</v>
      </c>
      <c r="U27" s="11">
        <f>'Attendance Entry'!O28*$V$5</f>
        <v>408</v>
      </c>
      <c r="V27" s="10">
        <f t="shared" si="8"/>
        <v>21.196000000000026</v>
      </c>
      <c r="W27" s="10">
        <f t="shared" si="9"/>
        <v>32.064399999999978</v>
      </c>
      <c r="Y27" s="10">
        <f t="shared" si="10"/>
        <v>0.6</v>
      </c>
      <c r="Z27" s="10">
        <f t="shared" si="11"/>
        <v>0.8</v>
      </c>
      <c r="AA27" s="10">
        <f t="shared" si="12"/>
        <v>0.33600000000000002</v>
      </c>
      <c r="AB27" s="10">
        <f t="shared" si="13"/>
        <v>0.40799999999999997</v>
      </c>
    </row>
    <row r="28" spans="1:28" ht="24.95" customHeight="1" x14ac:dyDescent="0.25">
      <c r="A28" s="13">
        <v>20</v>
      </c>
      <c r="B28" s="9">
        <f t="shared" si="0"/>
        <v>44885</v>
      </c>
      <c r="C28" s="9" t="str">
        <f t="shared" si="1"/>
        <v>SUN</v>
      </c>
      <c r="D28" s="10">
        <f t="shared" si="14"/>
        <v>42.849999999999973</v>
      </c>
      <c r="E28" s="10">
        <f t="shared" si="15"/>
        <v>47.440000000000055</v>
      </c>
      <c r="F28" s="7"/>
      <c r="G28" s="7"/>
      <c r="H28" s="10">
        <f t="shared" si="2"/>
        <v>42.849999999999973</v>
      </c>
      <c r="I28" s="10">
        <f t="shared" si="3"/>
        <v>47.440000000000055</v>
      </c>
      <c r="J28" s="11">
        <f>'Attendance Entry'!L29*$F$5</f>
        <v>600</v>
      </c>
      <c r="K28" s="11">
        <f>'Attendance Entry'!O29*$J$5</f>
        <v>800</v>
      </c>
      <c r="L28" s="10">
        <f t="shared" si="4"/>
        <v>42.249999999999972</v>
      </c>
      <c r="M28" s="10">
        <f t="shared" si="5"/>
        <v>46.640000000000057</v>
      </c>
      <c r="N28" s="10">
        <f t="shared" si="16"/>
        <v>21.196000000000026</v>
      </c>
      <c r="O28" s="10">
        <f t="shared" si="17"/>
        <v>32.064399999999978</v>
      </c>
      <c r="P28" s="7"/>
      <c r="Q28" s="7"/>
      <c r="R28" s="10">
        <f t="shared" si="6"/>
        <v>21.196000000000026</v>
      </c>
      <c r="S28" s="10">
        <f t="shared" si="7"/>
        <v>32.064399999999978</v>
      </c>
      <c r="T28" s="11">
        <f>'Attendance Entry'!L29*$R$5</f>
        <v>336</v>
      </c>
      <c r="U28" s="11">
        <f>'Attendance Entry'!O29*$V$5</f>
        <v>408</v>
      </c>
      <c r="V28" s="10">
        <f t="shared" si="8"/>
        <v>20.860000000000028</v>
      </c>
      <c r="W28" s="10">
        <f t="shared" si="9"/>
        <v>31.656399999999977</v>
      </c>
      <c r="Y28" s="10">
        <f t="shared" si="10"/>
        <v>0.6</v>
      </c>
      <c r="Z28" s="10">
        <f t="shared" si="11"/>
        <v>0.8</v>
      </c>
      <c r="AA28" s="10">
        <f t="shared" si="12"/>
        <v>0.33600000000000002</v>
      </c>
      <c r="AB28" s="10">
        <f t="shared" si="13"/>
        <v>0.40799999999999997</v>
      </c>
    </row>
    <row r="29" spans="1:28" ht="24.95" customHeight="1" x14ac:dyDescent="0.25">
      <c r="A29" s="13">
        <v>21</v>
      </c>
      <c r="B29" s="9">
        <f t="shared" si="0"/>
        <v>44886</v>
      </c>
      <c r="C29" s="9" t="str">
        <f t="shared" si="1"/>
        <v>MON</v>
      </c>
      <c r="D29" s="10">
        <f t="shared" si="14"/>
        <v>42.249999999999972</v>
      </c>
      <c r="E29" s="10">
        <f t="shared" si="15"/>
        <v>46.640000000000057</v>
      </c>
      <c r="F29" s="7"/>
      <c r="G29" s="7"/>
      <c r="H29" s="10">
        <f t="shared" si="2"/>
        <v>42.249999999999972</v>
      </c>
      <c r="I29" s="10">
        <f t="shared" si="3"/>
        <v>46.640000000000057</v>
      </c>
      <c r="J29" s="11">
        <f>'Attendance Entry'!L30*$F$5</f>
        <v>600</v>
      </c>
      <c r="K29" s="11">
        <f>'Attendance Entry'!O30*$J$5</f>
        <v>800</v>
      </c>
      <c r="L29" s="10">
        <f t="shared" si="4"/>
        <v>41.64999999999997</v>
      </c>
      <c r="M29" s="10">
        <f t="shared" si="5"/>
        <v>45.84000000000006</v>
      </c>
      <c r="N29" s="10">
        <f t="shared" si="16"/>
        <v>20.860000000000028</v>
      </c>
      <c r="O29" s="10">
        <f t="shared" si="17"/>
        <v>31.656399999999977</v>
      </c>
      <c r="P29" s="7"/>
      <c r="Q29" s="7"/>
      <c r="R29" s="10">
        <f t="shared" si="6"/>
        <v>20.860000000000028</v>
      </c>
      <c r="S29" s="10">
        <f t="shared" si="7"/>
        <v>31.656399999999977</v>
      </c>
      <c r="T29" s="11">
        <f>'Attendance Entry'!L30*$R$5</f>
        <v>336</v>
      </c>
      <c r="U29" s="11">
        <f>'Attendance Entry'!O30*$V$5</f>
        <v>408</v>
      </c>
      <c r="V29" s="10">
        <f t="shared" si="8"/>
        <v>20.524000000000029</v>
      </c>
      <c r="W29" s="10">
        <f t="shared" si="9"/>
        <v>31.248399999999975</v>
      </c>
      <c r="Y29" s="10">
        <f t="shared" si="10"/>
        <v>0.6</v>
      </c>
      <c r="Z29" s="10">
        <f t="shared" si="11"/>
        <v>0.8</v>
      </c>
      <c r="AA29" s="10">
        <f t="shared" si="12"/>
        <v>0.33600000000000002</v>
      </c>
      <c r="AB29" s="10">
        <f t="shared" si="13"/>
        <v>0.40799999999999997</v>
      </c>
    </row>
    <row r="30" spans="1:28" ht="24.95" customHeight="1" x14ac:dyDescent="0.25">
      <c r="A30" s="13">
        <v>22</v>
      </c>
      <c r="B30" s="9">
        <f t="shared" si="0"/>
        <v>44887</v>
      </c>
      <c r="C30" s="9" t="str">
        <f t="shared" si="1"/>
        <v>TUE</v>
      </c>
      <c r="D30" s="10">
        <f t="shared" si="14"/>
        <v>41.64999999999997</v>
      </c>
      <c r="E30" s="10">
        <f t="shared" si="15"/>
        <v>45.84000000000006</v>
      </c>
      <c r="F30" s="7"/>
      <c r="G30" s="7"/>
      <c r="H30" s="10">
        <f t="shared" si="2"/>
        <v>41.64999999999997</v>
      </c>
      <c r="I30" s="10">
        <f t="shared" si="3"/>
        <v>45.84000000000006</v>
      </c>
      <c r="J30" s="11">
        <f>'Attendance Entry'!L31*$F$5</f>
        <v>600</v>
      </c>
      <c r="K30" s="11">
        <f>'Attendance Entry'!O31*$J$5</f>
        <v>800</v>
      </c>
      <c r="L30" s="10">
        <f t="shared" si="4"/>
        <v>41.049999999999969</v>
      </c>
      <c r="M30" s="10">
        <f t="shared" si="5"/>
        <v>45.040000000000063</v>
      </c>
      <c r="N30" s="10">
        <f t="shared" si="16"/>
        <v>20.524000000000029</v>
      </c>
      <c r="O30" s="10">
        <f t="shared" si="17"/>
        <v>31.248399999999975</v>
      </c>
      <c r="P30" s="7"/>
      <c r="Q30" s="7"/>
      <c r="R30" s="10">
        <f t="shared" si="6"/>
        <v>20.524000000000029</v>
      </c>
      <c r="S30" s="10">
        <f t="shared" si="7"/>
        <v>31.248399999999975</v>
      </c>
      <c r="T30" s="11">
        <f>'Attendance Entry'!L31*$R$5</f>
        <v>336</v>
      </c>
      <c r="U30" s="11">
        <f>'Attendance Entry'!O31*$V$5</f>
        <v>408</v>
      </c>
      <c r="V30" s="10">
        <f t="shared" si="8"/>
        <v>20.188000000000031</v>
      </c>
      <c r="W30" s="10">
        <f t="shared" si="9"/>
        <v>30.840399999999974</v>
      </c>
      <c r="Y30" s="10">
        <f t="shared" si="10"/>
        <v>0.6</v>
      </c>
      <c r="Z30" s="10">
        <f t="shared" si="11"/>
        <v>0.8</v>
      </c>
      <c r="AA30" s="10">
        <f t="shared" si="12"/>
        <v>0.33600000000000002</v>
      </c>
      <c r="AB30" s="10">
        <f t="shared" si="13"/>
        <v>0.40799999999999997</v>
      </c>
    </row>
    <row r="31" spans="1:28" ht="24.95" customHeight="1" x14ac:dyDescent="0.25">
      <c r="A31" s="13">
        <v>23</v>
      </c>
      <c r="B31" s="9">
        <f t="shared" si="0"/>
        <v>44888</v>
      </c>
      <c r="C31" s="9" t="str">
        <f t="shared" si="1"/>
        <v>WED</v>
      </c>
      <c r="D31" s="10">
        <f t="shared" si="14"/>
        <v>41.049999999999969</v>
      </c>
      <c r="E31" s="10">
        <f t="shared" si="15"/>
        <v>45.040000000000063</v>
      </c>
      <c r="F31" s="7"/>
      <c r="G31" s="7"/>
      <c r="H31" s="10">
        <f t="shared" si="2"/>
        <v>41.049999999999969</v>
      </c>
      <c r="I31" s="10">
        <f t="shared" si="3"/>
        <v>45.040000000000063</v>
      </c>
      <c r="J31" s="11">
        <f>'Attendance Entry'!L32*$F$5</f>
        <v>600</v>
      </c>
      <c r="K31" s="11">
        <f>'Attendance Entry'!O32*$J$5</f>
        <v>800</v>
      </c>
      <c r="L31" s="10">
        <f t="shared" si="4"/>
        <v>40.449999999999967</v>
      </c>
      <c r="M31" s="10">
        <f t="shared" si="5"/>
        <v>44.240000000000066</v>
      </c>
      <c r="N31" s="10">
        <f t="shared" si="16"/>
        <v>20.188000000000031</v>
      </c>
      <c r="O31" s="10">
        <f t="shared" si="17"/>
        <v>30.840399999999974</v>
      </c>
      <c r="P31" s="7"/>
      <c r="Q31" s="7"/>
      <c r="R31" s="10">
        <f t="shared" si="6"/>
        <v>20.188000000000031</v>
      </c>
      <c r="S31" s="10">
        <f t="shared" si="7"/>
        <v>30.840399999999974</v>
      </c>
      <c r="T31" s="11">
        <f>'Attendance Entry'!L32*$R$5</f>
        <v>336</v>
      </c>
      <c r="U31" s="11">
        <f>'Attendance Entry'!O32*$V$5</f>
        <v>408</v>
      </c>
      <c r="V31" s="10">
        <f t="shared" si="8"/>
        <v>19.852000000000032</v>
      </c>
      <c r="W31" s="10">
        <f t="shared" si="9"/>
        <v>30.432399999999973</v>
      </c>
      <c r="Y31" s="10">
        <f t="shared" si="10"/>
        <v>0.6</v>
      </c>
      <c r="Z31" s="10">
        <f t="shared" si="11"/>
        <v>0.8</v>
      </c>
      <c r="AA31" s="10">
        <f t="shared" si="12"/>
        <v>0.33600000000000002</v>
      </c>
      <c r="AB31" s="10">
        <f t="shared" si="13"/>
        <v>0.40799999999999997</v>
      </c>
    </row>
    <row r="32" spans="1:28" ht="24.95" customHeight="1" x14ac:dyDescent="0.25">
      <c r="A32" s="13">
        <v>24</v>
      </c>
      <c r="B32" s="9">
        <f t="shared" si="0"/>
        <v>44889</v>
      </c>
      <c r="C32" s="9" t="str">
        <f t="shared" si="1"/>
        <v>THU</v>
      </c>
      <c r="D32" s="10">
        <f t="shared" si="14"/>
        <v>40.449999999999967</v>
      </c>
      <c r="E32" s="10">
        <f t="shared" si="15"/>
        <v>44.240000000000066</v>
      </c>
      <c r="F32" s="7"/>
      <c r="G32" s="7"/>
      <c r="H32" s="10">
        <f t="shared" si="2"/>
        <v>40.449999999999967</v>
      </c>
      <c r="I32" s="10">
        <f t="shared" si="3"/>
        <v>44.240000000000066</v>
      </c>
      <c r="J32" s="11">
        <f>'Attendance Entry'!L33*$F$5</f>
        <v>600</v>
      </c>
      <c r="K32" s="11">
        <f>'Attendance Entry'!O33*$J$5</f>
        <v>800</v>
      </c>
      <c r="L32" s="10">
        <f t="shared" si="4"/>
        <v>39.849999999999966</v>
      </c>
      <c r="M32" s="10">
        <f t="shared" si="5"/>
        <v>43.440000000000069</v>
      </c>
      <c r="N32" s="10">
        <f t="shared" si="16"/>
        <v>19.852000000000032</v>
      </c>
      <c r="O32" s="10">
        <f t="shared" si="17"/>
        <v>30.432399999999973</v>
      </c>
      <c r="P32" s="7"/>
      <c r="Q32" s="7"/>
      <c r="R32" s="10">
        <f t="shared" si="6"/>
        <v>19.852000000000032</v>
      </c>
      <c r="S32" s="10">
        <f t="shared" si="7"/>
        <v>30.432399999999973</v>
      </c>
      <c r="T32" s="11">
        <f>'Attendance Entry'!L33*$R$5</f>
        <v>336</v>
      </c>
      <c r="U32" s="11">
        <f>'Attendance Entry'!O33*$V$5</f>
        <v>408</v>
      </c>
      <c r="V32" s="10">
        <f t="shared" si="8"/>
        <v>19.516000000000034</v>
      </c>
      <c r="W32" s="10">
        <f t="shared" si="9"/>
        <v>30.024399999999972</v>
      </c>
      <c r="Y32" s="10">
        <f t="shared" si="10"/>
        <v>0.6</v>
      </c>
      <c r="Z32" s="10">
        <f t="shared" si="11"/>
        <v>0.8</v>
      </c>
      <c r="AA32" s="10">
        <f t="shared" si="12"/>
        <v>0.33600000000000002</v>
      </c>
      <c r="AB32" s="10">
        <f t="shared" si="13"/>
        <v>0.40799999999999997</v>
      </c>
    </row>
    <row r="33" spans="1:28" ht="24.95" customHeight="1" x14ac:dyDescent="0.25">
      <c r="A33" s="13">
        <v>25</v>
      </c>
      <c r="B33" s="9">
        <f t="shared" si="0"/>
        <v>44890</v>
      </c>
      <c r="C33" s="9" t="str">
        <f t="shared" si="1"/>
        <v>FRI</v>
      </c>
      <c r="D33" s="10">
        <f t="shared" si="14"/>
        <v>39.849999999999966</v>
      </c>
      <c r="E33" s="10">
        <f t="shared" si="15"/>
        <v>43.440000000000069</v>
      </c>
      <c r="F33" s="7"/>
      <c r="G33" s="7"/>
      <c r="H33" s="10">
        <f t="shared" si="2"/>
        <v>39.849999999999966</v>
      </c>
      <c r="I33" s="10">
        <f t="shared" si="3"/>
        <v>43.440000000000069</v>
      </c>
      <c r="J33" s="11">
        <f>'Attendance Entry'!L34*$F$5</f>
        <v>600</v>
      </c>
      <c r="K33" s="11">
        <f>'Attendance Entry'!O34*$J$5</f>
        <v>800</v>
      </c>
      <c r="L33" s="10">
        <f t="shared" si="4"/>
        <v>39.249999999999964</v>
      </c>
      <c r="M33" s="10">
        <f t="shared" si="5"/>
        <v>42.640000000000072</v>
      </c>
      <c r="N33" s="10">
        <f t="shared" si="16"/>
        <v>19.516000000000034</v>
      </c>
      <c r="O33" s="10">
        <f t="shared" si="17"/>
        <v>30.024399999999972</v>
      </c>
      <c r="P33" s="7"/>
      <c r="Q33" s="7"/>
      <c r="R33" s="10">
        <f t="shared" si="6"/>
        <v>19.516000000000034</v>
      </c>
      <c r="S33" s="10">
        <f t="shared" si="7"/>
        <v>30.024399999999972</v>
      </c>
      <c r="T33" s="11">
        <f>'Attendance Entry'!L34*$R$5</f>
        <v>336</v>
      </c>
      <c r="U33" s="11">
        <f>'Attendance Entry'!O34*$V$5</f>
        <v>408</v>
      </c>
      <c r="V33" s="10">
        <f t="shared" si="8"/>
        <v>19.180000000000035</v>
      </c>
      <c r="W33" s="10">
        <f t="shared" si="9"/>
        <v>29.61639999999997</v>
      </c>
      <c r="Y33" s="10">
        <f t="shared" si="10"/>
        <v>0.6</v>
      </c>
      <c r="Z33" s="10">
        <f t="shared" si="11"/>
        <v>0.8</v>
      </c>
      <c r="AA33" s="10">
        <f t="shared" si="12"/>
        <v>0.33600000000000002</v>
      </c>
      <c r="AB33" s="10">
        <f t="shared" si="13"/>
        <v>0.40799999999999997</v>
      </c>
    </row>
    <row r="34" spans="1:28" ht="24.95" customHeight="1" x14ac:dyDescent="0.25">
      <c r="A34" s="13">
        <v>26</v>
      </c>
      <c r="B34" s="9">
        <f t="shared" si="0"/>
        <v>44891</v>
      </c>
      <c r="C34" s="9" t="str">
        <f t="shared" si="1"/>
        <v>SAT</v>
      </c>
      <c r="D34" s="10">
        <f t="shared" si="14"/>
        <v>39.249999999999964</v>
      </c>
      <c r="E34" s="10">
        <f t="shared" si="15"/>
        <v>42.640000000000072</v>
      </c>
      <c r="F34" s="7"/>
      <c r="G34" s="7"/>
      <c r="H34" s="10">
        <f t="shared" si="2"/>
        <v>39.249999999999964</v>
      </c>
      <c r="I34" s="10">
        <f t="shared" si="3"/>
        <v>42.640000000000072</v>
      </c>
      <c r="J34" s="11">
        <f>'Attendance Entry'!L35*$F$5</f>
        <v>600</v>
      </c>
      <c r="K34" s="11">
        <f>'Attendance Entry'!O35*$J$5</f>
        <v>800</v>
      </c>
      <c r="L34" s="10">
        <f t="shared" si="4"/>
        <v>38.649999999999963</v>
      </c>
      <c r="M34" s="10">
        <f t="shared" si="5"/>
        <v>41.840000000000074</v>
      </c>
      <c r="N34" s="10">
        <f t="shared" si="16"/>
        <v>19.180000000000035</v>
      </c>
      <c r="O34" s="10">
        <f t="shared" si="17"/>
        <v>29.61639999999997</v>
      </c>
      <c r="P34" s="7"/>
      <c r="Q34" s="7"/>
      <c r="R34" s="10">
        <f t="shared" si="6"/>
        <v>19.180000000000035</v>
      </c>
      <c r="S34" s="10">
        <f t="shared" si="7"/>
        <v>29.61639999999997</v>
      </c>
      <c r="T34" s="11">
        <f>'Attendance Entry'!L35*$R$5</f>
        <v>336</v>
      </c>
      <c r="U34" s="11">
        <f>'Attendance Entry'!O35*$V$5</f>
        <v>408</v>
      </c>
      <c r="V34" s="10">
        <f t="shared" si="8"/>
        <v>18.844000000000037</v>
      </c>
      <c r="W34" s="10">
        <f t="shared" si="9"/>
        <v>29.208399999999969</v>
      </c>
      <c r="Y34" s="10">
        <f t="shared" si="10"/>
        <v>0.6</v>
      </c>
      <c r="Z34" s="10">
        <f t="shared" si="11"/>
        <v>0.8</v>
      </c>
      <c r="AA34" s="10">
        <f t="shared" si="12"/>
        <v>0.33600000000000002</v>
      </c>
      <c r="AB34" s="10">
        <f t="shared" si="13"/>
        <v>0.40799999999999997</v>
      </c>
    </row>
    <row r="35" spans="1:28" ht="24.95" customHeight="1" x14ac:dyDescent="0.25">
      <c r="A35" s="13">
        <v>27</v>
      </c>
      <c r="B35" s="9">
        <f t="shared" si="0"/>
        <v>44892</v>
      </c>
      <c r="C35" s="9" t="str">
        <f t="shared" si="1"/>
        <v>SUN</v>
      </c>
      <c r="D35" s="10">
        <f t="shared" si="14"/>
        <v>38.649999999999963</v>
      </c>
      <c r="E35" s="10">
        <f t="shared" si="15"/>
        <v>41.840000000000074</v>
      </c>
      <c r="F35" s="7"/>
      <c r="G35" s="7"/>
      <c r="H35" s="10">
        <f t="shared" si="2"/>
        <v>38.649999999999963</v>
      </c>
      <c r="I35" s="10">
        <f t="shared" si="3"/>
        <v>41.840000000000074</v>
      </c>
      <c r="J35" s="11">
        <f>'Attendance Entry'!L36*$F$5</f>
        <v>600</v>
      </c>
      <c r="K35" s="11">
        <f>'Attendance Entry'!O36*$J$5</f>
        <v>800</v>
      </c>
      <c r="L35" s="10">
        <f t="shared" si="4"/>
        <v>38.049999999999962</v>
      </c>
      <c r="M35" s="10">
        <f t="shared" si="5"/>
        <v>41.040000000000077</v>
      </c>
      <c r="N35" s="10">
        <f t="shared" si="16"/>
        <v>18.844000000000037</v>
      </c>
      <c r="O35" s="10">
        <f t="shared" si="17"/>
        <v>29.208399999999969</v>
      </c>
      <c r="P35" s="7"/>
      <c r="Q35" s="7"/>
      <c r="R35" s="10">
        <f t="shared" si="6"/>
        <v>18.844000000000037</v>
      </c>
      <c r="S35" s="10">
        <f t="shared" si="7"/>
        <v>29.208399999999969</v>
      </c>
      <c r="T35" s="11">
        <f>'Attendance Entry'!L36*$R$5</f>
        <v>336</v>
      </c>
      <c r="U35" s="11">
        <f>'Attendance Entry'!O36*$V$5</f>
        <v>408</v>
      </c>
      <c r="V35" s="10">
        <f t="shared" si="8"/>
        <v>18.508000000000038</v>
      </c>
      <c r="W35" s="10">
        <f t="shared" si="9"/>
        <v>28.800399999999968</v>
      </c>
      <c r="Y35" s="10">
        <f t="shared" si="10"/>
        <v>0.6</v>
      </c>
      <c r="Z35" s="10">
        <f t="shared" si="11"/>
        <v>0.8</v>
      </c>
      <c r="AA35" s="10">
        <f t="shared" si="12"/>
        <v>0.33600000000000002</v>
      </c>
      <c r="AB35" s="10">
        <f t="shared" si="13"/>
        <v>0.40799999999999997</v>
      </c>
    </row>
    <row r="36" spans="1:28" ht="24.95" customHeight="1" x14ac:dyDescent="0.25">
      <c r="A36" s="13">
        <v>28</v>
      </c>
      <c r="B36" s="9">
        <f t="shared" si="0"/>
        <v>44893</v>
      </c>
      <c r="C36" s="9" t="str">
        <f t="shared" si="1"/>
        <v>MON</v>
      </c>
      <c r="D36" s="10">
        <f t="shared" si="14"/>
        <v>38.049999999999962</v>
      </c>
      <c r="E36" s="10">
        <f t="shared" si="15"/>
        <v>41.040000000000077</v>
      </c>
      <c r="F36" s="7"/>
      <c r="G36" s="7"/>
      <c r="H36" s="10">
        <f t="shared" si="2"/>
        <v>38.049999999999962</v>
      </c>
      <c r="I36" s="10">
        <f t="shared" si="3"/>
        <v>41.040000000000077</v>
      </c>
      <c r="J36" s="11">
        <f>'Attendance Entry'!L37*$F$5</f>
        <v>600</v>
      </c>
      <c r="K36" s="11">
        <f>'Attendance Entry'!O37*$J$5</f>
        <v>800</v>
      </c>
      <c r="L36" s="10">
        <f t="shared" si="4"/>
        <v>37.44999999999996</v>
      </c>
      <c r="M36" s="10">
        <f t="shared" si="5"/>
        <v>40.24000000000008</v>
      </c>
      <c r="N36" s="10">
        <f t="shared" si="16"/>
        <v>18.508000000000038</v>
      </c>
      <c r="O36" s="10">
        <f t="shared" si="17"/>
        <v>28.800399999999968</v>
      </c>
      <c r="P36" s="7"/>
      <c r="Q36" s="7"/>
      <c r="R36" s="10">
        <f t="shared" si="6"/>
        <v>18.508000000000038</v>
      </c>
      <c r="S36" s="10">
        <f t="shared" si="7"/>
        <v>28.800399999999968</v>
      </c>
      <c r="T36" s="11">
        <f>'Attendance Entry'!L37*$R$5</f>
        <v>336</v>
      </c>
      <c r="U36" s="11">
        <f>'Attendance Entry'!O37*$V$5</f>
        <v>408</v>
      </c>
      <c r="V36" s="10">
        <f t="shared" si="8"/>
        <v>18.17200000000004</v>
      </c>
      <c r="W36" s="10">
        <f t="shared" si="9"/>
        <v>28.392399999999967</v>
      </c>
      <c r="Y36" s="10">
        <f t="shared" si="10"/>
        <v>0.6</v>
      </c>
      <c r="Z36" s="10">
        <f t="shared" si="11"/>
        <v>0.8</v>
      </c>
      <c r="AA36" s="10">
        <f t="shared" si="12"/>
        <v>0.33600000000000002</v>
      </c>
      <c r="AB36" s="10">
        <f t="shared" si="13"/>
        <v>0.40799999999999997</v>
      </c>
    </row>
    <row r="37" spans="1:28" ht="24.95" customHeight="1" x14ac:dyDescent="0.25">
      <c r="A37" s="13">
        <v>29</v>
      </c>
      <c r="B37" s="9">
        <f t="shared" si="0"/>
        <v>44894</v>
      </c>
      <c r="C37" s="9" t="str">
        <f t="shared" si="1"/>
        <v>TUE</v>
      </c>
      <c r="D37" s="10">
        <f t="shared" si="14"/>
        <v>37.44999999999996</v>
      </c>
      <c r="E37" s="10">
        <f t="shared" si="15"/>
        <v>40.24000000000008</v>
      </c>
      <c r="F37" s="7"/>
      <c r="G37" s="7"/>
      <c r="H37" s="10">
        <f t="shared" si="2"/>
        <v>37.44999999999996</v>
      </c>
      <c r="I37" s="10">
        <f t="shared" si="3"/>
        <v>40.24000000000008</v>
      </c>
      <c r="J37" s="11">
        <f>'Attendance Entry'!L38*$F$5</f>
        <v>600</v>
      </c>
      <c r="K37" s="11">
        <f>'Attendance Entry'!O38*$J$5</f>
        <v>800</v>
      </c>
      <c r="L37" s="10">
        <f t="shared" si="4"/>
        <v>36.849999999999959</v>
      </c>
      <c r="M37" s="10">
        <f t="shared" si="5"/>
        <v>39.440000000000083</v>
      </c>
      <c r="N37" s="10">
        <f t="shared" si="16"/>
        <v>18.17200000000004</v>
      </c>
      <c r="O37" s="10">
        <f t="shared" si="17"/>
        <v>28.392399999999967</v>
      </c>
      <c r="P37" s="7"/>
      <c r="Q37" s="7"/>
      <c r="R37" s="10">
        <f t="shared" si="6"/>
        <v>18.17200000000004</v>
      </c>
      <c r="S37" s="10">
        <f t="shared" si="7"/>
        <v>28.392399999999967</v>
      </c>
      <c r="T37" s="11">
        <f>'Attendance Entry'!L38*$R$5</f>
        <v>336</v>
      </c>
      <c r="U37" s="11">
        <f>'Attendance Entry'!O38*$V$5</f>
        <v>408</v>
      </c>
      <c r="V37" s="10">
        <f t="shared" si="8"/>
        <v>17.836000000000041</v>
      </c>
      <c r="W37" s="10">
        <f t="shared" si="9"/>
        <v>27.984399999999965</v>
      </c>
      <c r="Y37" s="10">
        <f t="shared" si="10"/>
        <v>0.6</v>
      </c>
      <c r="Z37" s="10">
        <f t="shared" si="11"/>
        <v>0.8</v>
      </c>
      <c r="AA37" s="10">
        <f t="shared" si="12"/>
        <v>0.33600000000000002</v>
      </c>
      <c r="AB37" s="10">
        <f t="shared" si="13"/>
        <v>0.40799999999999997</v>
      </c>
    </row>
    <row r="38" spans="1:28" ht="24.95" customHeight="1" x14ac:dyDescent="0.25">
      <c r="A38" s="13">
        <v>30</v>
      </c>
      <c r="B38" s="9">
        <f t="shared" si="0"/>
        <v>44895</v>
      </c>
      <c r="C38" s="9" t="str">
        <f t="shared" si="1"/>
        <v>WED</v>
      </c>
      <c r="D38" s="10">
        <f t="shared" si="14"/>
        <v>36.849999999999959</v>
      </c>
      <c r="E38" s="10">
        <f t="shared" si="15"/>
        <v>39.440000000000083</v>
      </c>
      <c r="F38" s="7"/>
      <c r="G38" s="7"/>
      <c r="H38" s="10">
        <f t="shared" si="2"/>
        <v>36.849999999999959</v>
      </c>
      <c r="I38" s="10">
        <f t="shared" si="3"/>
        <v>39.440000000000083</v>
      </c>
      <c r="J38" s="11">
        <f>'Attendance Entry'!L39*$F$5</f>
        <v>600</v>
      </c>
      <c r="K38" s="11">
        <f>'Attendance Entry'!O39*$J$5</f>
        <v>800</v>
      </c>
      <c r="L38" s="10">
        <f t="shared" si="4"/>
        <v>36.249999999999957</v>
      </c>
      <c r="M38" s="10">
        <f t="shared" si="5"/>
        <v>38.640000000000086</v>
      </c>
      <c r="N38" s="10">
        <f t="shared" si="16"/>
        <v>17.836000000000041</v>
      </c>
      <c r="O38" s="10">
        <f t="shared" si="17"/>
        <v>27.984399999999965</v>
      </c>
      <c r="P38" s="7"/>
      <c r="Q38" s="7"/>
      <c r="R38" s="10">
        <f t="shared" si="6"/>
        <v>17.836000000000041</v>
      </c>
      <c r="S38" s="10">
        <f t="shared" si="7"/>
        <v>27.984399999999965</v>
      </c>
      <c r="T38" s="11">
        <f>'Attendance Entry'!L39*$R$5</f>
        <v>336</v>
      </c>
      <c r="U38" s="11">
        <f>'Attendance Entry'!O39*$V$5</f>
        <v>408</v>
      </c>
      <c r="V38" s="10">
        <f t="shared" si="8"/>
        <v>17.500000000000043</v>
      </c>
      <c r="W38" s="10">
        <f t="shared" si="9"/>
        <v>27.576399999999964</v>
      </c>
      <c r="Y38" s="10">
        <f t="shared" si="10"/>
        <v>0.6</v>
      </c>
      <c r="Z38" s="10">
        <f t="shared" si="11"/>
        <v>0.8</v>
      </c>
      <c r="AA38" s="10">
        <f t="shared" si="12"/>
        <v>0.33600000000000002</v>
      </c>
      <c r="AB38" s="10">
        <f t="shared" si="13"/>
        <v>0.40799999999999997</v>
      </c>
    </row>
    <row r="39" spans="1:28" ht="24.95" customHeight="1" x14ac:dyDescent="0.25">
      <c r="A39" s="13">
        <v>31</v>
      </c>
      <c r="B39" s="9" t="str">
        <f t="shared" si="0"/>
        <v/>
      </c>
      <c r="C39" s="9" t="str">
        <f t="shared" si="1"/>
        <v/>
      </c>
      <c r="D39" s="10" t="str">
        <f t="shared" si="14"/>
        <v/>
      </c>
      <c r="E39" s="10" t="str">
        <f t="shared" si="15"/>
        <v/>
      </c>
      <c r="F39" s="7"/>
      <c r="G39" s="7"/>
      <c r="H39" s="10">
        <f t="shared" si="2"/>
        <v>0</v>
      </c>
      <c r="I39" s="10">
        <f t="shared" si="3"/>
        <v>0</v>
      </c>
      <c r="J39" s="11">
        <f>'Attendance Entry'!L40*$F$5</f>
        <v>0</v>
      </c>
      <c r="K39" s="11">
        <f>'Attendance Entry'!O40*$J$5</f>
        <v>0</v>
      </c>
      <c r="L39" s="10">
        <f t="shared" si="4"/>
        <v>0</v>
      </c>
      <c r="M39" s="10">
        <f t="shared" si="5"/>
        <v>0</v>
      </c>
      <c r="N39" s="10" t="str">
        <f t="shared" si="16"/>
        <v/>
      </c>
      <c r="O39" s="10" t="str">
        <f t="shared" si="17"/>
        <v/>
      </c>
      <c r="P39" s="7"/>
      <c r="Q39" s="7"/>
      <c r="R39" s="10">
        <f t="shared" si="6"/>
        <v>0</v>
      </c>
      <c r="S39" s="10">
        <f t="shared" si="7"/>
        <v>0</v>
      </c>
      <c r="T39" s="11">
        <f>'Attendance Entry'!L40*$R$5</f>
        <v>0</v>
      </c>
      <c r="U39" s="11">
        <f>'Attendance Entry'!O40*$V$5</f>
        <v>0</v>
      </c>
      <c r="V39" s="10">
        <f t="shared" si="8"/>
        <v>0</v>
      </c>
      <c r="W39" s="10">
        <f t="shared" si="9"/>
        <v>0</v>
      </c>
      <c r="Y39" s="10">
        <f t="shared" si="10"/>
        <v>0</v>
      </c>
      <c r="Z39" s="10">
        <f t="shared" si="11"/>
        <v>0</v>
      </c>
      <c r="AA39" s="10">
        <f t="shared" si="12"/>
        <v>0</v>
      </c>
      <c r="AB39" s="10">
        <f t="shared" si="13"/>
        <v>0</v>
      </c>
    </row>
    <row r="41" spans="1:28" ht="36" customHeight="1" x14ac:dyDescent="0.25">
      <c r="A41" s="61" t="s">
        <v>43</v>
      </c>
      <c r="B41" s="61"/>
      <c r="C41" s="61"/>
      <c r="D41" s="62" t="s">
        <v>46</v>
      </c>
      <c r="E41" s="62"/>
      <c r="F41" s="65" t="s">
        <v>45</v>
      </c>
      <c r="G41" s="65"/>
      <c r="H41" s="65"/>
      <c r="I41" s="65"/>
      <c r="J41" s="55" t="s">
        <v>49</v>
      </c>
      <c r="K41" s="56"/>
      <c r="L41" s="57"/>
      <c r="M41" s="58"/>
      <c r="N41" s="62" t="s">
        <v>47</v>
      </c>
      <c r="O41" s="62"/>
      <c r="P41" s="65" t="s">
        <v>44</v>
      </c>
      <c r="Q41" s="65"/>
      <c r="R41" s="65"/>
      <c r="S41" s="65"/>
      <c r="T41" s="55" t="s">
        <v>50</v>
      </c>
      <c r="U41" s="56"/>
      <c r="V41" s="57"/>
      <c r="W41" s="58"/>
    </row>
    <row r="42" spans="1:28" ht="25.5" customHeight="1" x14ac:dyDescent="0.25">
      <c r="A42" s="61"/>
      <c r="B42" s="61"/>
      <c r="C42" s="61"/>
      <c r="D42" s="62"/>
      <c r="E42" s="62"/>
      <c r="F42" s="63">
        <f>SUM(F9:F39)</f>
        <v>25</v>
      </c>
      <c r="G42" s="64"/>
      <c r="H42" s="63">
        <f>SUM(G9:G39)</f>
        <v>23</v>
      </c>
      <c r="I42" s="64"/>
      <c r="J42" s="12">
        <f>SUM(J9:J39)/1000</f>
        <v>18.75</v>
      </c>
      <c r="K42" s="12">
        <f>SUM(K9:K39)/1000</f>
        <v>24.36</v>
      </c>
      <c r="L42" s="59"/>
      <c r="M42" s="60"/>
      <c r="N42" s="62"/>
      <c r="O42" s="62"/>
      <c r="P42" s="63">
        <f>SUM(P9:P39)</f>
        <v>8</v>
      </c>
      <c r="Q42" s="64"/>
      <c r="R42" s="63">
        <f>SUM(Q9:Q39)</f>
        <v>10</v>
      </c>
      <c r="S42" s="64"/>
      <c r="T42" s="12">
        <f>SUM(T9:T39)/1000</f>
        <v>10.5</v>
      </c>
      <c r="U42" s="12">
        <f>SUM(U9:U39)/1000</f>
        <v>12.4236</v>
      </c>
      <c r="V42" s="59"/>
      <c r="W42" s="60"/>
    </row>
    <row r="43" spans="1:28" s="4" customFormat="1" ht="15" x14ac:dyDescent="0.25"/>
  </sheetData>
  <sheetProtection password="CAE1" sheet="1" objects="1" scenarios="1" formatCells="0" formatColumns="0" formatRows="0"/>
  <mergeCells count="41">
    <mergeCell ref="T41:U41"/>
    <mergeCell ref="V41:W42"/>
    <mergeCell ref="A41:C42"/>
    <mergeCell ref="D41:E42"/>
    <mergeCell ref="L41:M42"/>
    <mergeCell ref="H42:I42"/>
    <mergeCell ref="N41:O42"/>
    <mergeCell ref="R42:S42"/>
    <mergeCell ref="F41:I41"/>
    <mergeCell ref="J41:K41"/>
    <mergeCell ref="F42:G42"/>
    <mergeCell ref="P41:S41"/>
    <mergeCell ref="P42:Q42"/>
    <mergeCell ref="A1:W1"/>
    <mergeCell ref="A2:W2"/>
    <mergeCell ref="A3:W3"/>
    <mergeCell ref="U4:V4"/>
    <mergeCell ref="A5:C5"/>
    <mergeCell ref="D5:E5"/>
    <mergeCell ref="H5:I5"/>
    <mergeCell ref="A4:B4"/>
    <mergeCell ref="R4:S4"/>
    <mergeCell ref="P4:Q4"/>
    <mergeCell ref="J7:K7"/>
    <mergeCell ref="L7:M7"/>
    <mergeCell ref="N7:O7"/>
    <mergeCell ref="C7:C8"/>
    <mergeCell ref="T7:U7"/>
    <mergeCell ref="P7:Q7"/>
    <mergeCell ref="R7:S7"/>
    <mergeCell ref="A7:A8"/>
    <mergeCell ref="B7:B8"/>
    <mergeCell ref="D7:E7"/>
    <mergeCell ref="F7:G7"/>
    <mergeCell ref="H7:I7"/>
    <mergeCell ref="Y7:Z7"/>
    <mergeCell ref="AA7:AB7"/>
    <mergeCell ref="L5:O5"/>
    <mergeCell ref="P5:Q5"/>
    <mergeCell ref="T5:U5"/>
    <mergeCell ref="V7:W7"/>
  </mergeCells>
  <conditionalFormatting sqref="A9:C39">
    <cfRule type="expression" dxfId="13" priority="22">
      <formula>$C9="fri"</formula>
    </cfRule>
    <cfRule type="expression" dxfId="12" priority="23">
      <formula>$C9="tue"</formula>
    </cfRule>
  </conditionalFormatting>
  <conditionalFormatting sqref="D9:W39">
    <cfRule type="cellIs" dxfId="11" priority="21" operator="equal">
      <formula>0</formula>
    </cfRule>
  </conditionalFormatting>
  <conditionalFormatting sqref="A9:W39">
    <cfRule type="expression" dxfId="10" priority="24">
      <formula>$C9="SUN"</formula>
    </cfRule>
  </conditionalFormatting>
  <conditionalFormatting sqref="Y9:AB39">
    <cfRule type="cellIs" dxfId="9" priority="11" operator="equal">
      <formula>0</formula>
    </cfRule>
  </conditionalFormatting>
  <conditionalFormatting sqref="Y9:AB39">
    <cfRule type="expression" dxfId="8" priority="12">
      <formula>$C9="SUN"</formula>
    </cfRule>
  </conditionalFormatting>
  <conditionalFormatting sqref="J42:K42 T42:U42">
    <cfRule type="cellIs" dxfId="7" priority="7" operator="equal">
      <formula>0</formula>
    </cfRule>
  </conditionalFormatting>
  <conditionalFormatting sqref="J42:K42 T42:U42">
    <cfRule type="expression" dxfId="6" priority="8">
      <formula>$C42="SUN"</formula>
    </cfRule>
  </conditionalFormatting>
  <conditionalFormatting sqref="P42 R42">
    <cfRule type="cellIs" dxfId="5" priority="5" operator="equal">
      <formula>0</formula>
    </cfRule>
  </conditionalFormatting>
  <conditionalFormatting sqref="P42 R42">
    <cfRule type="expression" dxfId="4" priority="6">
      <formula>$C42="SUN"</formula>
    </cfRule>
  </conditionalFormatting>
  <conditionalFormatting sqref="F42">
    <cfRule type="cellIs" dxfId="3" priority="3" operator="equal">
      <formula>0</formula>
    </cfRule>
  </conditionalFormatting>
  <conditionalFormatting sqref="F42">
    <cfRule type="expression" dxfId="2" priority="4">
      <formula>$C42="SUN"</formula>
    </cfRule>
  </conditionalFormatting>
  <conditionalFormatting sqref="H42">
    <cfRule type="cellIs" dxfId="1" priority="1" operator="equal">
      <formula>0</formula>
    </cfRule>
  </conditionalFormatting>
  <conditionalFormatting sqref="H42">
    <cfRule type="expression" dxfId="0" priority="2">
      <formula>$C42="SUN"</formula>
    </cfRule>
  </conditionalFormatting>
  <printOptions horizontalCentered="1"/>
  <pageMargins left="0.39370078740157499" right="0.39370078740157499" top="0.39370078740157499" bottom="0.39370078740157499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</vt:lpstr>
      <vt:lpstr>Stock Entry</vt:lpstr>
      <vt:lpstr>Attendance Entry</vt:lpstr>
      <vt:lpstr>Register</vt:lpstr>
      <vt:lpstr>'Stock Entry'!Print_Area</vt:lpstr>
      <vt:lpstr>Register!Print_Titles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2022-11-27T14:34:30Z</cp:lastPrinted>
  <dcterms:created xsi:type="dcterms:W3CDTF">2022-11-15T01:17:14Z</dcterms:created>
  <dcterms:modified xsi:type="dcterms:W3CDTF">2022-11-28T12:29:43Z</dcterms:modified>
</cp:coreProperties>
</file>