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480" yWindow="135" windowWidth="12120" windowHeight="7500"/>
  </bookViews>
  <sheets>
    <sheet name="8(GA1)" sheetId="60" r:id="rId1"/>
    <sheet name="summary" sheetId="61" r:id="rId2"/>
    <sheet name="8A" sheetId="62" r:id="rId3"/>
    <sheet name="9(GA2)" sheetId="63" r:id="rId4"/>
    <sheet name="10(GA3)" sheetId="65" r:id="rId5"/>
    <sheet name="1A" sheetId="1" r:id="rId6"/>
    <sheet name="1B" sheetId="2" r:id="rId7"/>
    <sheet name="1C " sheetId="41" r:id="rId8"/>
    <sheet name="1D" sheetId="30" r:id="rId9"/>
    <sheet name="2" sheetId="28" r:id="rId10"/>
    <sheet name="3" sheetId="91" r:id="rId11"/>
    <sheet name="4A" sheetId="79" r:id="rId12"/>
    <sheet name="4B" sheetId="80" r:id="rId13"/>
    <sheet name="5" sheetId="92" r:id="rId14"/>
    <sheet name="6" sheetId="33" r:id="rId15"/>
  </sheets>
  <definedNames>
    <definedName name="_xlnm.Print_Area" localSheetId="5">'1A'!$A$1:$I$16</definedName>
    <definedName name="_xlnm.Print_Titles" localSheetId="0">'8(GA1)'!$4:$8</definedName>
  </definedNames>
  <calcPr calcId="144525"/>
</workbook>
</file>

<file path=xl/calcChain.xml><?xml version="1.0" encoding="utf-8"?>
<calcChain xmlns="http://schemas.openxmlformats.org/spreadsheetml/2006/main">
  <c r="H9" i="60" l="1"/>
  <c r="D33" i="61"/>
  <c r="C33" i="61"/>
  <c r="C20" i="63"/>
  <c r="A1" i="61" l="1"/>
  <c r="E29" i="33" l="1"/>
  <c r="E30" i="33"/>
  <c r="E31" i="33"/>
  <c r="D29" i="33"/>
  <c r="D30" i="33"/>
  <c r="D31" i="33"/>
  <c r="C3" i="61"/>
  <c r="D4" i="62" s="1"/>
  <c r="G5" i="63" s="1"/>
  <c r="G5" i="65" s="1"/>
  <c r="F4" i="1" s="1"/>
  <c r="I4" i="2" s="1"/>
  <c r="D4" i="41" s="1"/>
  <c r="D4" i="30" s="1"/>
  <c r="D4" i="28" s="1"/>
  <c r="E3" i="91" s="1"/>
  <c r="F3" i="79" s="1"/>
  <c r="F3" i="80" s="1"/>
  <c r="G4" i="92" s="1"/>
  <c r="A3" i="61"/>
  <c r="A4" i="62" s="1"/>
  <c r="B8" i="62" s="1"/>
  <c r="E37" i="33" l="1"/>
  <c r="E36" i="33"/>
  <c r="E38" i="33" s="1"/>
  <c r="D37" i="33"/>
  <c r="D36" i="33"/>
  <c r="B38" i="33"/>
  <c r="D15" i="33"/>
  <c r="E15" i="33" s="1"/>
  <c r="D16" i="33"/>
  <c r="E16" i="33" s="1"/>
  <c r="D17" i="33"/>
  <c r="E17" i="33" s="1"/>
  <c r="D14" i="33"/>
  <c r="E14" i="33" s="1"/>
  <c r="B10" i="33"/>
  <c r="B56" i="33"/>
  <c r="E55" i="33"/>
  <c r="D55" i="33"/>
  <c r="E54" i="33"/>
  <c r="D54" i="33"/>
  <c r="B50" i="33"/>
  <c r="E49" i="33"/>
  <c r="D49" i="33"/>
  <c r="E48" i="33"/>
  <c r="D48" i="33"/>
  <c r="B32" i="33"/>
  <c r="E28" i="33"/>
  <c r="D28" i="33"/>
  <c r="B24" i="33"/>
  <c r="E23" i="33"/>
  <c r="D23" i="33"/>
  <c r="E22" i="33"/>
  <c r="E24" i="33" s="1"/>
  <c r="D22" i="33"/>
  <c r="C37" i="61"/>
  <c r="C36" i="61"/>
  <c r="C35" i="61"/>
  <c r="C34" i="61"/>
  <c r="D34" i="61"/>
  <c r="E56" i="33" l="1"/>
  <c r="D38" i="33"/>
  <c r="E50" i="33"/>
  <c r="D32" i="33"/>
  <c r="E32" i="33"/>
  <c r="D50" i="33"/>
  <c r="D56" i="33"/>
  <c r="D24" i="33"/>
  <c r="D37" i="61"/>
  <c r="D36" i="61"/>
  <c r="D35" i="61"/>
  <c r="D8" i="62"/>
  <c r="D32" i="61" l="1"/>
  <c r="D29" i="61"/>
  <c r="C32" i="61"/>
  <c r="C29" i="61"/>
  <c r="P9" i="60" l="1"/>
  <c r="K15" i="60" l="1"/>
  <c r="K16" i="60"/>
  <c r="K17" i="60"/>
  <c r="K18" i="60"/>
  <c r="K19" i="60"/>
  <c r="K14" i="60"/>
  <c r="K8" i="92" l="1"/>
  <c r="J8" i="92"/>
  <c r="F14" i="1"/>
  <c r="E8" i="62"/>
  <c r="D5" i="63"/>
  <c r="D5" i="65" s="1"/>
  <c r="A4" i="1" s="1"/>
  <c r="D26" i="61"/>
  <c r="D19" i="61"/>
  <c r="D16" i="61"/>
  <c r="C26" i="61"/>
  <c r="C25" i="61"/>
  <c r="C21" i="61"/>
  <c r="C20" i="61"/>
  <c r="C19" i="61"/>
  <c r="C18" i="61"/>
  <c r="F35" i="60"/>
  <c r="C5" i="61" s="1"/>
  <c r="E35" i="60"/>
  <c r="C4" i="61" s="1"/>
  <c r="G28" i="60"/>
  <c r="G29" i="60"/>
  <c r="G30" i="60"/>
  <c r="G31" i="60"/>
  <c r="G32" i="60"/>
  <c r="G33" i="60"/>
  <c r="G34" i="60"/>
  <c r="R28" i="60"/>
  <c r="D25" i="61" s="1"/>
  <c r="P15" i="60"/>
  <c r="P16" i="60"/>
  <c r="P17" i="60"/>
  <c r="P18" i="60"/>
  <c r="P19" i="60"/>
  <c r="H15" i="60"/>
  <c r="Q15" i="60" s="1"/>
  <c r="H16" i="60"/>
  <c r="Q16" i="60" s="1"/>
  <c r="H17" i="60"/>
  <c r="I17" i="60" s="1"/>
  <c r="H18" i="60"/>
  <c r="Q18" i="60" s="1"/>
  <c r="H19" i="60"/>
  <c r="Q19" i="60" s="1"/>
  <c r="P10" i="60"/>
  <c r="P11" i="60"/>
  <c r="P12" i="60"/>
  <c r="O13" i="60"/>
  <c r="H14" i="60"/>
  <c r="H10" i="60"/>
  <c r="Q10" i="60" s="1"/>
  <c r="H11" i="60"/>
  <c r="I11" i="60" s="1"/>
  <c r="H12" i="60"/>
  <c r="I12" i="60" s="1"/>
  <c r="I16" i="60" l="1"/>
  <c r="L16" i="60" s="1"/>
  <c r="I9" i="60"/>
  <c r="Q9" i="60"/>
  <c r="R9" i="60" s="1"/>
  <c r="C38" i="61"/>
  <c r="I10" i="60"/>
  <c r="K10" i="60"/>
  <c r="L10" i="60" s="1"/>
  <c r="M10" i="60" s="1"/>
  <c r="I18" i="60"/>
  <c r="L18" i="60" s="1"/>
  <c r="M18" i="60" s="1"/>
  <c r="R10" i="60"/>
  <c r="L17" i="60"/>
  <c r="M17" i="60" s="1"/>
  <c r="Q11" i="60"/>
  <c r="R11" i="60" s="1"/>
  <c r="I19" i="60"/>
  <c r="I15" i="60"/>
  <c r="Q17" i="60"/>
  <c r="Q12" i="60"/>
  <c r="R12" i="60" s="1"/>
  <c r="M16" i="60"/>
  <c r="K12" i="60"/>
  <c r="L12" i="60" s="1"/>
  <c r="M12" i="60" s="1"/>
  <c r="K11" i="60"/>
  <c r="L11" i="60" s="1"/>
  <c r="M11" i="60" s="1"/>
  <c r="H13" i="60"/>
  <c r="K9" i="60"/>
  <c r="P13" i="60"/>
  <c r="G26" i="60"/>
  <c r="G27" i="60"/>
  <c r="G25" i="60"/>
  <c r="I13" i="60" l="1"/>
  <c r="G35" i="60"/>
  <c r="C6" i="61" s="1"/>
  <c r="K13" i="60"/>
  <c r="L15" i="60"/>
  <c r="M15" i="60" s="1"/>
  <c r="Q13" i="60"/>
  <c r="L19" i="60"/>
  <c r="M19" i="60" s="1"/>
  <c r="R13" i="60"/>
  <c r="D10" i="61" s="1"/>
  <c r="L9" i="60"/>
  <c r="E7" i="33"/>
  <c r="E8" i="33"/>
  <c r="E9" i="33"/>
  <c r="E6" i="33"/>
  <c r="M9" i="60" l="1"/>
  <c r="M13" i="60" s="1"/>
  <c r="C10" i="61" s="1"/>
  <c r="L13" i="60"/>
  <c r="C16" i="65"/>
  <c r="H8" i="28" l="1"/>
  <c r="G8" i="28"/>
  <c r="D20" i="63"/>
  <c r="E20" i="63"/>
  <c r="F20" i="63"/>
  <c r="G20" i="63"/>
  <c r="H20" i="63"/>
  <c r="C30" i="61"/>
  <c r="C31" i="61" s="1"/>
  <c r="D22" i="61"/>
  <c r="D23" i="61"/>
  <c r="A1" i="62"/>
  <c r="D4" i="63" s="1"/>
  <c r="D4" i="65" s="1"/>
  <c r="R29" i="60"/>
  <c r="D18" i="61" s="1"/>
  <c r="D15" i="61"/>
  <c r="J11" i="65"/>
  <c r="J12" i="65"/>
  <c r="L12" i="65" s="1"/>
  <c r="J13" i="65"/>
  <c r="J14" i="65"/>
  <c r="L14" i="65" s="1"/>
  <c r="J15" i="65"/>
  <c r="J10" i="65"/>
  <c r="L10" i="65" s="1"/>
  <c r="D30" i="61"/>
  <c r="D31" i="61" s="1"/>
  <c r="L17" i="63"/>
  <c r="L19" i="63"/>
  <c r="L10" i="63"/>
  <c r="I12" i="63"/>
  <c r="D21" i="61"/>
  <c r="R32" i="60"/>
  <c r="D20" i="61" s="1"/>
  <c r="P14" i="60"/>
  <c r="K16" i="65"/>
  <c r="H16" i="65"/>
  <c r="G16" i="65"/>
  <c r="F16" i="65"/>
  <c r="E16" i="65"/>
  <c r="D16" i="65"/>
  <c r="L15" i="65"/>
  <c r="I15" i="65"/>
  <c r="I14" i="65"/>
  <c r="N13" i="65"/>
  <c r="I13" i="65"/>
  <c r="I12" i="65"/>
  <c r="I11" i="65"/>
  <c r="I10" i="65"/>
  <c r="N9" i="65"/>
  <c r="L9" i="65"/>
  <c r="I9" i="65"/>
  <c r="I19" i="63"/>
  <c r="I18" i="63"/>
  <c r="N17" i="63"/>
  <c r="I17" i="63"/>
  <c r="I11" i="63"/>
  <c r="I10" i="63"/>
  <c r="I9" i="63"/>
  <c r="E14" i="30"/>
  <c r="N10" i="2"/>
  <c r="M10" i="2"/>
  <c r="F10" i="2"/>
  <c r="G14" i="1"/>
  <c r="H14" i="1"/>
  <c r="I14" i="1"/>
  <c r="D7" i="33"/>
  <c r="D8" i="33"/>
  <c r="D9" i="33"/>
  <c r="D6" i="33"/>
  <c r="N10" i="65" l="1"/>
  <c r="M10" i="65"/>
  <c r="N12" i="65"/>
  <c r="A4" i="2"/>
  <c r="A4" i="41" s="1"/>
  <c r="A4" i="30" s="1"/>
  <c r="A4" i="28" s="1"/>
  <c r="A1" i="1"/>
  <c r="A1" i="2" s="1"/>
  <c r="A1" i="41" s="1"/>
  <c r="A1" i="30" s="1"/>
  <c r="A1" i="28" s="1"/>
  <c r="N19" i="63"/>
  <c r="N14" i="65"/>
  <c r="M13" i="65"/>
  <c r="N18" i="63"/>
  <c r="N15" i="65"/>
  <c r="L11" i="65"/>
  <c r="L13" i="65"/>
  <c r="I16" i="65"/>
  <c r="M15" i="65"/>
  <c r="M14" i="65"/>
  <c r="M12" i="65"/>
  <c r="M11" i="65"/>
  <c r="N11" i="65"/>
  <c r="N16" i="65" s="1"/>
  <c r="J16" i="65"/>
  <c r="N10" i="63"/>
  <c r="I20" i="63"/>
  <c r="M19" i="63"/>
  <c r="L18" i="63"/>
  <c r="M18" i="63"/>
  <c r="M17" i="63"/>
  <c r="D38" i="61"/>
  <c r="N12" i="63"/>
  <c r="L12" i="63"/>
  <c r="M12" i="63"/>
  <c r="M11" i="63"/>
  <c r="N11" i="63"/>
  <c r="L11" i="63"/>
  <c r="M10" i="63"/>
  <c r="R19" i="60"/>
  <c r="R15" i="60"/>
  <c r="R17" i="60"/>
  <c r="H20" i="60"/>
  <c r="R18" i="60"/>
  <c r="P20" i="60"/>
  <c r="R16" i="60"/>
  <c r="Q14" i="60"/>
  <c r="R14" i="60" s="1"/>
  <c r="O20" i="60"/>
  <c r="I14" i="60"/>
  <c r="M9" i="65"/>
  <c r="L16" i="65" l="1"/>
  <c r="A3" i="91"/>
  <c r="A4" i="92" s="1"/>
  <c r="B8" i="92" s="1"/>
  <c r="A3" i="79"/>
  <c r="A3" i="80" s="1"/>
  <c r="A1" i="79"/>
  <c r="A1" i="91"/>
  <c r="M16" i="65"/>
  <c r="P21" i="60"/>
  <c r="I20" i="60"/>
  <c r="O21" i="60"/>
  <c r="H21" i="60"/>
  <c r="M27" i="60" s="1"/>
  <c r="L14" i="60"/>
  <c r="K20" i="60"/>
  <c r="Q20" i="60"/>
  <c r="R20" i="60"/>
  <c r="D11" i="61" s="1"/>
  <c r="R25" i="60" l="1"/>
  <c r="D14" i="61" s="1"/>
  <c r="P22" i="60"/>
  <c r="O22" i="60"/>
  <c r="I21" i="60"/>
  <c r="I22" i="60" s="1"/>
  <c r="K21" i="60"/>
  <c r="K22" i="60" s="1"/>
  <c r="H22" i="60"/>
  <c r="M14" i="60"/>
  <c r="M20" i="60" s="1"/>
  <c r="C11" i="61" s="1"/>
  <c r="L20" i="60"/>
  <c r="L21" i="60" s="1"/>
  <c r="L22" i="60" s="1"/>
  <c r="D12" i="61"/>
  <c r="R21" i="60"/>
  <c r="Q21" i="60"/>
  <c r="R24" i="60" l="1"/>
  <c r="D13" i="61" s="1"/>
  <c r="R26" i="60"/>
  <c r="Q22" i="60"/>
  <c r="R22" i="60"/>
  <c r="C12" i="61"/>
  <c r="M21" i="60"/>
  <c r="A1" i="80"/>
  <c r="A1" i="92" s="1"/>
  <c r="M26" i="60" l="1"/>
  <c r="M24" i="60"/>
  <c r="C13" i="61" s="1"/>
  <c r="D17" i="61"/>
  <c r="A1" i="33"/>
  <c r="C8" i="92" s="1"/>
  <c r="R27" i="60"/>
  <c r="D24" i="61" s="1"/>
  <c r="C24" i="61"/>
  <c r="M22" i="60"/>
  <c r="C8" i="62"/>
  <c r="D27" i="61" l="1"/>
  <c r="D28" i="61" s="1"/>
  <c r="D39" i="61" s="1"/>
  <c r="C17" i="61"/>
  <c r="R36" i="60"/>
  <c r="J9" i="63" s="1"/>
  <c r="G8" i="62" s="1"/>
  <c r="M36" i="60"/>
  <c r="C27" i="61" l="1"/>
  <c r="C28" i="61" s="1"/>
  <c r="C39" i="61" s="1"/>
  <c r="K9" i="63"/>
  <c r="N9" i="63" s="1"/>
  <c r="N20" i="63" s="1"/>
  <c r="J20" i="63"/>
  <c r="F8" i="62"/>
  <c r="H8" i="62"/>
  <c r="L9" i="63"/>
  <c r="L20" i="63" s="1"/>
  <c r="M9" i="63"/>
  <c r="M20" i="63" s="1"/>
  <c r="K20" i="63" l="1"/>
</calcChain>
</file>

<file path=xl/comments1.xml><?xml version="1.0" encoding="utf-8"?>
<comments xmlns="http://schemas.openxmlformats.org/spreadsheetml/2006/main">
  <authors>
    <author>dell</author>
  </authors>
  <commentList>
    <comment ref="R33" authorId="0">
      <text>
        <r>
          <rPr>
            <b/>
            <sz val="9"/>
            <color indexed="81"/>
            <rFont val="Tahoma"/>
            <charset val="1"/>
          </rPr>
          <t>Sandeep: Rs 2040 for one peon</t>
        </r>
        <r>
          <rPr>
            <sz val="9"/>
            <color indexed="81"/>
            <rFont val="Tahoma"/>
            <charset val="1"/>
          </rPr>
          <t xml:space="preserve">
(From 3/23 to 6/23 @150/- and From 7/23 to 02/24 @180/- p.m.)</t>
        </r>
      </text>
    </comment>
  </commentList>
</comments>
</file>

<file path=xl/sharedStrings.xml><?xml version="1.0" encoding="utf-8"?>
<sst xmlns="http://schemas.openxmlformats.org/spreadsheetml/2006/main" count="420" uniqueCount="247">
  <si>
    <t>ys[kksa dk 'kh"kZ</t>
  </si>
  <si>
    <t>inuke</t>
  </si>
  <si>
    <t>fu;fer dk;Zjr</t>
  </si>
  <si>
    <t>1-1-04 ls iwoZ fu;qDr</t>
  </si>
  <si>
    <t>1-1-04 ds i'pkr fu;qDr</t>
  </si>
  <si>
    <t>;ksx</t>
  </si>
  <si>
    <t>izi= &amp; 1</t>
  </si>
  <si>
    <t>in uke</t>
  </si>
  <si>
    <t>la[;k</t>
  </si>
  <si>
    <t xml:space="preserve">izi= &amp; 1 </t>
  </si>
  <si>
    <t>¼c½ foHkkx esa dk;Zjr vU; dkfeZdksa dk fooj.k</t>
  </si>
  <si>
    <t>izekf.kr fd;k tkrk gS fd mi;qZDr lwpuk dh Lohd`fr;ksa ds lUnHkZ esa O;fDrxr rkSj ij esjs }kjk tkap iMrky dj yh xbZ gS vkSj bls lgh ik;k x;k gSA</t>
  </si>
  <si>
    <t>dz-la-</t>
  </si>
  <si>
    <t>fo"k;</t>
  </si>
  <si>
    <t>fjDr in</t>
  </si>
  <si>
    <t>fjDr gksus dk fnukad</t>
  </si>
  <si>
    <t>fjDr dk dkj.k</t>
  </si>
  <si>
    <t xml:space="preserve">izi= &amp; 2 </t>
  </si>
  <si>
    <t>ofnZ;ksa ij O;;</t>
  </si>
  <si>
    <t>fo|ky; dk uke</t>
  </si>
  <si>
    <t>egk;ksx</t>
  </si>
  <si>
    <t>d{kk</t>
  </si>
  <si>
    <t>Nk= la[;k</t>
  </si>
  <si>
    <t>nj izfrekg</t>
  </si>
  <si>
    <t>o"kZ</t>
  </si>
  <si>
    <t>jkf'k</t>
  </si>
  <si>
    <t>6 ls 8 Nk=</t>
  </si>
  <si>
    <t>6 ls 8 Nk=k</t>
  </si>
  <si>
    <t>9 ls 10 rd Nk=</t>
  </si>
  <si>
    <t>9 ls 10 rd Nk=k</t>
  </si>
  <si>
    <t>Total</t>
  </si>
  <si>
    <t>deZpkjh dk uke</t>
  </si>
  <si>
    <t>01&amp;flfoy</t>
  </si>
  <si>
    <t xml:space="preserve">           115&amp;NqVVh udnhdj.k fgr ykHk</t>
  </si>
  <si>
    <t>in</t>
  </si>
  <si>
    <t>tUe frfFk</t>
  </si>
  <si>
    <t>vuqi;ksftr mikftZr vodk'k dh la[;k</t>
  </si>
  <si>
    <t>dkfeZd dk uke</t>
  </si>
  <si>
    <t>¼v½ fu;fer@dk;Z izHkkfjr Lohd`r inks dk fooj.k</t>
  </si>
  <si>
    <t>Ø-la-</t>
  </si>
  <si>
    <t>vk;kstuk fHkUu@vk;kstuk@ds-iz-;kstuk</t>
  </si>
  <si>
    <t>orZeku Lohd`r inkas dh la[;k</t>
  </si>
  <si>
    <t>fjDr inkas dh la[;k</t>
  </si>
  <si>
    <t>rnFkZ vLFkkbZ fu;qfDr la[;k</t>
  </si>
  <si>
    <t>vkSlr izfr O;fDr izfr ekg O;; ¼:- esa½</t>
  </si>
  <si>
    <t>iqu% fu;qfDr la[;k</t>
  </si>
  <si>
    <t>,tsalh ds ek/;e ls</t>
  </si>
  <si>
    <t>izR;{k lafonk la[;k</t>
  </si>
  <si>
    <t>dkfeZd foHkkx ds ifji= ds vuqlkj la[;k</t>
  </si>
  <si>
    <t>vU; la[;k</t>
  </si>
  <si>
    <t>ctV en</t>
  </si>
  <si>
    <t>¼n½ fjDr inksa dk fooj.k</t>
  </si>
  <si>
    <t>11 ls 12 Nk=</t>
  </si>
  <si>
    <t>11 ls 12 Nk=k</t>
  </si>
  <si>
    <t>jktLFkku ljdkj</t>
  </si>
  <si>
    <t xml:space="preserve"> izi= &amp; 8 ¼th-,- 1½</t>
  </si>
  <si>
    <t>¼ vuqHkkxkf?kdkfj;kas }kjk vius foHkkxk?;{kks dks izsf"kr djus gsrq½</t>
  </si>
  <si>
    <t>ctV esU;wvy</t>
  </si>
  <si>
    <t>eq[; 'kh"kZd</t>
  </si>
  <si>
    <t>y/kq 'kh"kZd</t>
  </si>
  <si>
    <t>uke</t>
  </si>
  <si>
    <t>in dk Lohd`r osru</t>
  </si>
  <si>
    <t>12 ekg  dh jkf'k</t>
  </si>
  <si>
    <t>o`f) tks bl vof/k esa gksxh</t>
  </si>
  <si>
    <t>fo-fo-</t>
  </si>
  <si>
    <t>osru o`f) frfFk</t>
  </si>
  <si>
    <t>jde o`f)</t>
  </si>
  <si>
    <t>Total A+B (C/F)</t>
  </si>
  <si>
    <t>Total A+B (B/F)</t>
  </si>
  <si>
    <t>PL Surrender</t>
  </si>
  <si>
    <t>Cashier Allowance @ Rs 75</t>
  </si>
  <si>
    <t>Fixation / ACP Arrear</t>
  </si>
  <si>
    <t>Employee on FIX PAY</t>
  </si>
  <si>
    <t xml:space="preserve">dqy ;ksx laosru en </t>
  </si>
  <si>
    <t>fpfdRlk O;;</t>
  </si>
  <si>
    <t>dqy ;ksx laosru</t>
  </si>
  <si>
    <t>LFkkbZ ikfjJfed ij fu;qDr deZpkfj;kssa dk osru</t>
  </si>
  <si>
    <t>cksul dk;Zjr dkfeZdks dk</t>
  </si>
  <si>
    <t>lefiZr vodk’k</t>
  </si>
  <si>
    <t>---</t>
  </si>
  <si>
    <t>p;fur@fLFkjhdj.k ,fj;j</t>
  </si>
  <si>
    <t>;ksx osru</t>
  </si>
  <si>
    <t>osru deZpkjhx.k</t>
  </si>
  <si>
    <t>osru vf/kdkjhx.k</t>
  </si>
  <si>
    <t>en 'kh"kZd</t>
  </si>
  <si>
    <t>izi= &amp; 8 ,</t>
  </si>
  <si>
    <t>01 laosru dk x.kuk@ekax izi=</t>
  </si>
  <si>
    <t>vkWfQl vkbZMh</t>
  </si>
  <si>
    <t>S.No.</t>
  </si>
  <si>
    <t>Account Head</t>
  </si>
  <si>
    <t>6 and 10</t>
  </si>
  <si>
    <t>9 and 10</t>
  </si>
  <si>
    <t>10 and 11</t>
  </si>
  <si>
    <t>Salary-01</t>
  </si>
  <si>
    <t>T.E.-03</t>
  </si>
  <si>
    <t>Medical-04</t>
  </si>
  <si>
    <t>O.E.-05</t>
  </si>
  <si>
    <t>Rent - 09</t>
  </si>
  <si>
    <t>Misc.-28</t>
  </si>
  <si>
    <t>Library-31</t>
  </si>
  <si>
    <t>Lab-33</t>
  </si>
  <si>
    <t>Liveries-37</t>
  </si>
  <si>
    <t>Spl.Ser-57</t>
  </si>
  <si>
    <t>Tuition Fees</t>
  </si>
  <si>
    <t>Admission Fees</t>
  </si>
  <si>
    <t>TC Fees</t>
  </si>
  <si>
    <t>Hkou ds vU; iz;kstu ls vk;</t>
  </si>
  <si>
    <t>fuykeh ls vk;</t>
  </si>
  <si>
    <t>fo|kFkhZ lqj{kk nq?kVZuk chek izhfe;e</t>
  </si>
  <si>
    <t>vU; vk;</t>
  </si>
  <si>
    <t>2A</t>
  </si>
  <si>
    <t>Male/Female</t>
  </si>
  <si>
    <t>9A</t>
  </si>
  <si>
    <t>dqy osru</t>
  </si>
  <si>
    <t>11A</t>
  </si>
  <si>
    <t>11B</t>
  </si>
  <si>
    <t>11C</t>
  </si>
  <si>
    <t>11D</t>
  </si>
  <si>
    <t>tUefrfFk</t>
  </si>
  <si>
    <t xml:space="preserve">Lohd`r inks dh la[;k %&amp; </t>
  </si>
  <si>
    <t xml:space="preserve">dqy Nk= la[;k %&amp; </t>
  </si>
  <si>
    <t>izi= 9 ¼th-,-­2½</t>
  </si>
  <si>
    <r>
      <t>Actuals</t>
    </r>
    <r>
      <rPr>
        <sz val="10"/>
        <rFont val="Kruti Dev 010"/>
      </rPr>
      <t xml:space="preserve"> </t>
    </r>
    <r>
      <rPr>
        <sz val="12"/>
        <rFont val="Kruti Dev 010"/>
      </rPr>
      <t>okLrfod vkadMs</t>
    </r>
  </si>
  <si>
    <r>
      <t xml:space="preserve">Actuals </t>
    </r>
    <r>
      <rPr>
        <sz val="12"/>
        <rFont val="Kruti Dev 010"/>
      </rPr>
      <t>okLrfod O;; vkadMs</t>
    </r>
  </si>
  <si>
    <r>
      <t>Increment</t>
    </r>
    <r>
      <rPr>
        <sz val="10"/>
        <rFont val="Kruti Dev 010"/>
      </rPr>
      <t>¼ $½</t>
    </r>
    <r>
      <rPr>
        <sz val="10"/>
        <rFont val="Arial"/>
        <family val="2"/>
      </rPr>
      <t>or decrese</t>
    </r>
    <r>
      <rPr>
        <sz val="10"/>
        <rFont val="Kruti Dev 010"/>
      </rPr>
      <t>¼­½</t>
    </r>
    <r>
      <rPr>
        <sz val="10"/>
        <rFont val="Arial"/>
        <family val="2"/>
      </rPr>
      <t>between columns</t>
    </r>
  </si>
  <si>
    <r>
      <t>SC</t>
    </r>
    <r>
      <rPr>
        <sz val="12"/>
        <rFont val="Kruti Dev 010"/>
      </rPr>
      <t xml:space="preserve"> </t>
    </r>
    <r>
      <rPr>
        <sz val="14"/>
        <rFont val="Kruti Dev 010"/>
      </rPr>
      <t xml:space="preserve">iwoZ eSfVªd Nk=o`fr;ksa dk fooj.k  </t>
    </r>
  </si>
  <si>
    <r>
      <t>ST</t>
    </r>
    <r>
      <rPr>
        <sz val="12"/>
        <rFont val="Kruti Dev 010"/>
      </rPr>
      <t xml:space="preserve"> </t>
    </r>
    <r>
      <rPr>
        <sz val="14"/>
        <rFont val="Kruti Dev 010"/>
      </rPr>
      <t>iwoZ eSfVªd Nk=o`fr;ksa dk fooj.k</t>
    </r>
    <r>
      <rPr>
        <sz val="14"/>
        <rFont val="DevLys 010 "/>
      </rPr>
      <t xml:space="preserve">  </t>
    </r>
  </si>
  <si>
    <r>
      <t xml:space="preserve">ST </t>
    </r>
    <r>
      <rPr>
        <sz val="14"/>
        <rFont val="Kruti Dev 010"/>
      </rPr>
      <t xml:space="preserve">mÙkj eSfVªd Nk=o`fr;ksa dk fooj.k </t>
    </r>
    <r>
      <rPr>
        <sz val="14"/>
        <rFont val="DevLys 010 "/>
      </rPr>
      <t xml:space="preserve"> </t>
    </r>
  </si>
  <si>
    <r>
      <t>OBC</t>
    </r>
    <r>
      <rPr>
        <sz val="12"/>
        <rFont val="Kruti Dev 010"/>
      </rPr>
      <t xml:space="preserve"> </t>
    </r>
    <r>
      <rPr>
        <sz val="14"/>
        <rFont val="Kruti Dev 010"/>
      </rPr>
      <t xml:space="preserve">iwoZ eSfVªd Nk=o`fr;ksa dk fooj.k  </t>
    </r>
  </si>
  <si>
    <r>
      <t xml:space="preserve">OBC </t>
    </r>
    <r>
      <rPr>
        <sz val="14"/>
        <rFont val="Kruti Dev 010"/>
      </rPr>
      <t xml:space="preserve">mÙkj eSfVªd Nk=o`fr;ksa dk fooj.k  </t>
    </r>
  </si>
  <si>
    <t>¼ vuqHkkxkf/kdkfj;kas }kjk vius foHkkxk/;{kks dks izsf"kr djus gsrq½</t>
  </si>
  <si>
    <t>vkbZMh ua-</t>
  </si>
  <si>
    <t>fodykax HkÙkk dkfeZd la[;k</t>
  </si>
  <si>
    <t>fo|kFkhZ fe= ekuns;</t>
  </si>
  <si>
    <t>dk;Zjr inksa dh la[;k %&amp;</t>
  </si>
  <si>
    <t xml:space="preserve">fjDr inks dh la[;k %&amp; </t>
  </si>
  <si>
    <t>jksdfM+;k HkÙkk</t>
  </si>
  <si>
    <t>LVksj HkÙkk</t>
  </si>
  <si>
    <t>/kqykbZ HkÙkk</t>
  </si>
  <si>
    <t>lkbZfdy HkÙkk</t>
  </si>
  <si>
    <t>fodykax HkÙkk</t>
  </si>
  <si>
    <t>;ksx HkÙks o ekuns;</t>
  </si>
  <si>
    <t>;ksx th-,- 4</t>
  </si>
  <si>
    <t>[ksydwn &amp; 57</t>
  </si>
  <si>
    <t>dk;kZy; O;; &amp; 05</t>
  </si>
  <si>
    <t>iqqLrdky; &amp; 31</t>
  </si>
  <si>
    <t>iz;ksx'kkyk &amp; 33</t>
  </si>
  <si>
    <t>ofnZ;k¡ &amp; 37</t>
  </si>
  <si>
    <t>;ksx th-,- 2</t>
  </si>
  <si>
    <t>¼l½ foHkkx esa dk;Zjr vU; dkfeZdksa dk fooj.k ¼Lohd`r inksa ds vfrfjDr½</t>
  </si>
  <si>
    <t>ctV Øekad</t>
  </si>
  <si>
    <t>iq:"k@efgyk</t>
  </si>
  <si>
    <t>lsokfuo`fÙk frfFk</t>
  </si>
  <si>
    <t>lsokfuo`fÙk frfFk dks ewy osru</t>
  </si>
  <si>
    <t xml:space="preserve">     en 'kh"kZd&amp;    2071&amp;isa'ku rFkk lsokfuo`fÙk fgr ykHk</t>
  </si>
  <si>
    <t>th-,- 1 ¼izi= 8½ esa 'kkfey fLFkj osru ij dk;Zjr dkfeZdksa dk fooj.k</t>
  </si>
  <si>
    <t>dkfeZd dk fooj.k</t>
  </si>
  <si>
    <t>,d ekg dh jkf'k</t>
  </si>
  <si>
    <t>fu;qfDr frfFk</t>
  </si>
  <si>
    <t>cdk;k nkoksa dk izi=</t>
  </si>
  <si>
    <r>
      <rPr>
        <sz val="16"/>
        <color theme="1"/>
        <rFont val="Kruti Dev 010"/>
      </rPr>
      <t>Ø</t>
    </r>
    <r>
      <rPr>
        <sz val="16"/>
        <color theme="1"/>
        <rFont val="DevLys 010"/>
      </rPr>
      <t>-la-</t>
    </r>
  </si>
  <si>
    <t>fo|ky;@dk;kZy; dk uke</t>
  </si>
  <si>
    <t>;k=k HkÙkk</t>
  </si>
  <si>
    <r>
      <rPr>
        <b/>
        <sz val="12"/>
        <rFont val="DevLys 010"/>
      </rPr>
      <t xml:space="preserve">;ksx jktif=r vf/kdkjh </t>
    </r>
    <r>
      <rPr>
        <b/>
        <sz val="10"/>
        <rFont val="Cambria"/>
        <family val="1"/>
        <scheme val="major"/>
      </rPr>
      <t>(A)</t>
    </r>
  </si>
  <si>
    <t>----</t>
  </si>
  <si>
    <t>izi= 10 ¼th-,- 3½</t>
  </si>
  <si>
    <r>
      <rPr>
        <b/>
        <sz val="12"/>
        <rFont val="DevLys 010"/>
      </rPr>
      <t xml:space="preserve">;ksx vjktif=r deZpkjh </t>
    </r>
    <r>
      <rPr>
        <b/>
        <sz val="10"/>
        <rFont val="Cambria"/>
        <family val="1"/>
        <scheme val="major"/>
      </rPr>
      <t>(B)</t>
    </r>
  </si>
  <si>
    <t>Lohd`r in</t>
  </si>
  <si>
    <t>Lohd`r</t>
  </si>
  <si>
    <t>dk;Zjr</t>
  </si>
  <si>
    <t>fjDr</t>
  </si>
  <si>
    <t>is eSfVªDl ysoy</t>
  </si>
  <si>
    <t>osru</t>
  </si>
  <si>
    <t>Ø- l-</t>
  </si>
  <si>
    <t>Bonus @ Rs 6774*……….</t>
  </si>
  <si>
    <t>7th Pay Fixation Arrear</t>
  </si>
  <si>
    <t>Total of columns 7 &amp; 8</t>
  </si>
  <si>
    <t>okf"kZd foÙkh; Hkkj</t>
  </si>
  <si>
    <t>izi= 3</t>
  </si>
  <si>
    <t>xro"kZ dk cdk;k ------ ls cdk;k dk fooj.k</t>
  </si>
  <si>
    <t>izi= 4 ¼v½</t>
  </si>
  <si>
    <t>izi= 4 ¼c½</t>
  </si>
  <si>
    <t>izi= 5</t>
  </si>
  <si>
    <t>izi= 6</t>
  </si>
  <si>
    <r>
      <t xml:space="preserve">Actuals </t>
    </r>
    <r>
      <rPr>
        <sz val="12"/>
        <rFont val="Kruti Dev 010"/>
      </rPr>
      <t>okLrfod vk; vkadMs</t>
    </r>
  </si>
  <si>
    <t xml:space="preserve">lsokfuo`r dkfeZdksa ds vuqi;ksftr mikftZr vodk'k dk udnhdj.k jkf'k gsrq izLrko </t>
  </si>
  <si>
    <t>6 ls 10 Nk=</t>
  </si>
  <si>
    <t>6 ls 10 Nk=k</t>
  </si>
  <si>
    <r>
      <t xml:space="preserve">SC </t>
    </r>
    <r>
      <rPr>
        <sz val="14"/>
        <rFont val="Kruti Dev 010"/>
      </rPr>
      <t xml:space="preserve">mÙkj eSfVªd Nk=o`fr;ksa dk fooj.k </t>
    </r>
    <r>
      <rPr>
        <sz val="14"/>
        <rFont val="DevLys 010 "/>
      </rPr>
      <t xml:space="preserve"> </t>
    </r>
  </si>
  <si>
    <t>HRA 9%</t>
  </si>
  <si>
    <t xml:space="preserve">eagxkbZ HkÙkk ,sfj;j </t>
  </si>
  <si>
    <t>izFke fu;qfDr frfFk</t>
  </si>
  <si>
    <r>
      <t>laLFkk iz/kku dk uke o eksckbZy ua- %&amp; lUnhi 'kekZ] 9950445204</t>
    </r>
    <r>
      <rPr>
        <sz val="13"/>
        <rFont val="Cambria"/>
        <family val="1"/>
        <scheme val="major"/>
      </rPr>
      <t/>
    </r>
  </si>
  <si>
    <t>Budget Head :- 2202-02-109-27-01 (State Fund)</t>
  </si>
  <si>
    <t>2020-21</t>
  </si>
  <si>
    <t>lsokfuo`r dkfeZdksa ds vuqi;ksftr mikftZr vodk'k dk udnhdj.k jkf'k gsrq izLrko</t>
  </si>
  <si>
    <r>
      <t>MBC</t>
    </r>
    <r>
      <rPr>
        <sz val="12"/>
        <rFont val="Kruti Dev 010"/>
      </rPr>
      <t xml:space="preserve"> </t>
    </r>
    <r>
      <rPr>
        <sz val="14"/>
        <rFont val="Kruti Dev 010"/>
      </rPr>
      <t xml:space="preserve">iwoZ eSfVªd Nk=o`fr;ksa dk fooj.k  </t>
    </r>
  </si>
  <si>
    <r>
      <t xml:space="preserve">MBC </t>
    </r>
    <r>
      <rPr>
        <sz val="14"/>
        <rFont val="Kruti Dev 010"/>
      </rPr>
      <t xml:space="preserve">mÙkj eSfVªd Nk=o`fr;ksa dk fooj.k  </t>
    </r>
  </si>
  <si>
    <t xml:space="preserve">dk;kZy; %&amp; iz/kkukpk;Z] jktdh; mPp ek/;fed fo|ky;] tho.knslj ¼pw:½ </t>
  </si>
  <si>
    <t>Office Id :- 26368</t>
  </si>
  <si>
    <r>
      <t>edku fdjk;k HkRrk 9</t>
    </r>
    <r>
      <rPr>
        <sz val="12"/>
        <rFont val="Times New Roman"/>
        <family val="1"/>
      </rPr>
      <t xml:space="preserve">% </t>
    </r>
  </si>
  <si>
    <t>2021-22</t>
  </si>
  <si>
    <t>Budget Estimate for 2023­24</t>
  </si>
  <si>
    <t>o"kZ 2023&amp;24 gsrq dqy jkf'k</t>
  </si>
  <si>
    <t>la'kksf/kr vuqeku 2023&amp;24</t>
  </si>
  <si>
    <t>2023&amp;24 ds fy,</t>
  </si>
  <si>
    <t>foÙkh; o"kZ 2024&amp;25 ds fy, fuf'pr O;;ksa¼ vf/kdkfj;ksa ,ao deZpkfj;ksa ds laosru½ dk foLr`r vk; O;;d vuqeku ¼ vizsy ls ekpZ rd½</t>
  </si>
  <si>
    <t>osru ekpZ 2024</t>
  </si>
  <si>
    <t>fn- 01-7-24 dks ns; osru o`f) jkf'k</t>
  </si>
  <si>
    <t>vkxkeh o"kZ 2024&amp;25 ds fy, jde</t>
  </si>
  <si>
    <t>ekg ekpZ 23 isM vizSy 23 dk osru</t>
  </si>
  <si>
    <t>ekpZ]23 ls twu]23 rd okLrfod vkgfjr</t>
  </si>
  <si>
    <t>tqykbZ]23 ls Qj]24 rd dk osru</t>
  </si>
  <si>
    <t xml:space="preserve">pkyw o"kZ 2023&amp;24 ds fy, la'kksf/kr vuqeku </t>
  </si>
  <si>
    <t>Washing Allowance @ Rs 180</t>
  </si>
  <si>
    <t xml:space="preserve">DA Arrear 01/23 to 02/23 </t>
  </si>
  <si>
    <t>DA @ 42%</t>
  </si>
  <si>
    <t>vk; O;;d vuqeku 2024&amp;25                       la’kksf/kr vuqeku 2023&amp;24</t>
  </si>
  <si>
    <t>vk; O;;d vuqeku 2024&amp;25</t>
  </si>
  <si>
    <t>la’kksf/kr vuqeku 2023&amp;24</t>
  </si>
  <si>
    <r>
      <t>eagxkbZ HkÙkk vf/kdkjhx.k 42</t>
    </r>
    <r>
      <rPr>
        <sz val="15"/>
        <rFont val="Times New Roman"/>
        <family val="1"/>
      </rPr>
      <t xml:space="preserve"> </t>
    </r>
    <r>
      <rPr>
        <sz val="12"/>
        <rFont val="Times New Roman"/>
        <family val="1"/>
      </rPr>
      <t>%</t>
    </r>
    <r>
      <rPr>
        <sz val="15"/>
        <rFont val="Times New Roman"/>
        <family val="1"/>
      </rPr>
      <t xml:space="preserve"> </t>
    </r>
  </si>
  <si>
    <t>foÙkh; o"kZ 2023&amp;24 esa 01 laosru esa vkoafVr jkf'k</t>
  </si>
  <si>
    <t>tqykbZ] 23 rd dk okLrfod O;;</t>
  </si>
  <si>
    <t>vxLr] 23 ls ekpZ] 24 rd gksus okyk vuqekfur O;;</t>
  </si>
  <si>
    <t>foÙkh; o"kZ 2023&amp;24 esa gkus okyk dqy O;; dk ;ksx</t>
  </si>
  <si>
    <t xml:space="preserve">o"kZ 2023&amp;24 ds fy, vfrfjDr vko';drk </t>
  </si>
  <si>
    <t>forh; o"kZ 2024&amp;25 ds fy, fuf'pr O;;ksa¼ vf/kdkfj;ksa ,ao deZpkfj;ksa ds laosru½  dk foLr`r vk; O;;d vuqeku ¼ vizsy] 2024 ls ekpZ] 2025 rd½</t>
  </si>
  <si>
    <t>2022-23</t>
  </si>
  <si>
    <t>Aug.22 to Mar.23</t>
  </si>
  <si>
    <t>April 23 to July 23</t>
  </si>
  <si>
    <t>Revised Estimates for 2023­24</t>
  </si>
  <si>
    <t>Budget Estimate for 2024­25</t>
  </si>
  <si>
    <t>Electricity - 19</t>
  </si>
  <si>
    <t>;k=k O;;&amp;03</t>
  </si>
  <si>
    <t>fpfdRlk O;;&amp;04</t>
  </si>
  <si>
    <t>fo|qr ,oa ty &amp; 19</t>
  </si>
  <si>
    <t>foÙkh; o"kZ 2024&amp;25 ds fy, fuf'pr vk; dk foLr`r vk;O;;d vuqeku ¼vizsy] 2024 ls ekpZ] 2025 rd½</t>
  </si>
  <si>
    <t>S. No.</t>
  </si>
  <si>
    <t>31-8-2023 dks fjDr inks dh la[;k</t>
  </si>
  <si>
    <t>onhZ gsrq vko';d jkf'k 2023&amp;24</t>
  </si>
  <si>
    <t>onhZ gsrq vko';d jkf'k 2024&amp;25</t>
  </si>
  <si>
    <t>o"kZ 2024&amp;25 gsrq dqy jkf'k</t>
  </si>
  <si>
    <t>01-01-23 dks cdk;k dh fLFkfr</t>
  </si>
  <si>
    <t>30-06-23 dks dqy cdk;k dh fLFkfr</t>
  </si>
  <si>
    <t>izkIr ctV vkoaVu 2023&amp;24</t>
  </si>
  <si>
    <t>vfrfjDr ekax o"kZ 2023&amp;24</t>
  </si>
  <si>
    <t>2024&amp;25 ds fy,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</si>
</sst>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4009]dd/mm/yy;@"/>
  </numFmts>
  <fonts count="6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DevLys 010"/>
    </font>
    <font>
      <sz val="13"/>
      <name val="DevLys 010"/>
    </font>
    <font>
      <sz val="16"/>
      <name val="DevLys 010"/>
    </font>
    <font>
      <sz val="12"/>
      <name val="DevLys 010"/>
    </font>
    <font>
      <sz val="8"/>
      <name val="Arial"/>
      <family val="2"/>
    </font>
    <font>
      <u/>
      <sz val="20"/>
      <name val="DevLys 010"/>
    </font>
    <font>
      <sz val="14"/>
      <name val="Times New Roman"/>
      <family val="1"/>
    </font>
    <font>
      <sz val="15"/>
      <name val="DevLys 010"/>
    </font>
    <font>
      <u/>
      <sz val="15"/>
      <name val="DevLys 010"/>
    </font>
    <font>
      <sz val="13"/>
      <name val="Times New Roman"/>
      <family val="1"/>
    </font>
    <font>
      <sz val="14"/>
      <name val="Arial"/>
      <family val="2"/>
    </font>
    <font>
      <sz val="14"/>
      <name val="DevLys 010 "/>
    </font>
    <font>
      <sz val="18"/>
      <name val="DevLys 010"/>
    </font>
    <font>
      <sz val="12"/>
      <name val="Arial"/>
      <family val="2"/>
    </font>
    <font>
      <sz val="11"/>
      <name val="Arial"/>
      <family val="2"/>
    </font>
    <font>
      <sz val="20"/>
      <name val="DevLys 010"/>
    </font>
    <font>
      <u/>
      <sz val="18"/>
      <name val="DevLys 010"/>
    </font>
    <font>
      <b/>
      <sz val="14"/>
      <name val="DevLys 010"/>
    </font>
    <font>
      <sz val="10"/>
      <name val="Arial"/>
      <family val="2"/>
    </font>
    <font>
      <sz val="10"/>
      <name val="Kruti Dev 010"/>
    </font>
    <font>
      <sz val="10"/>
      <name val="DevLys 010"/>
    </font>
    <font>
      <u/>
      <sz val="22"/>
      <name val="DevLys 010"/>
    </font>
    <font>
      <sz val="14"/>
      <name val="Kruti Dev 010"/>
    </font>
    <font>
      <sz val="20"/>
      <name val="Kruti Dev 010"/>
    </font>
    <font>
      <u/>
      <sz val="14"/>
      <name val="DevLys 010"/>
    </font>
    <font>
      <u/>
      <sz val="22"/>
      <name val="Kruti Dev 010"/>
    </font>
    <font>
      <sz val="24"/>
      <name val="DevLys 010"/>
    </font>
    <font>
      <sz val="10"/>
      <name val="DevLys 010 "/>
    </font>
    <font>
      <sz val="9.5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5"/>
      <name val="Times New Roman"/>
      <family val="1"/>
    </font>
    <font>
      <b/>
      <sz val="15"/>
      <name val="Times New Roman"/>
      <family val="1"/>
    </font>
    <font>
      <b/>
      <sz val="15"/>
      <name val="DevLys 010"/>
    </font>
    <font>
      <sz val="15"/>
      <name val="Arial"/>
      <family val="2"/>
    </font>
    <font>
      <sz val="16"/>
      <name val="Arial"/>
      <family val="2"/>
    </font>
    <font>
      <sz val="8.5"/>
      <name val="Arial"/>
      <family val="2"/>
    </font>
    <font>
      <sz val="12"/>
      <name val="Kruti Dev 010"/>
    </font>
    <font>
      <sz val="14"/>
      <name val="Cambria"/>
      <family val="1"/>
      <scheme val="major"/>
    </font>
    <font>
      <sz val="13"/>
      <name val="Cambria"/>
      <family val="1"/>
      <scheme val="major"/>
    </font>
    <font>
      <sz val="16"/>
      <color theme="1"/>
      <name val="DevLys 010"/>
    </font>
    <font>
      <sz val="20"/>
      <color theme="1"/>
      <name val="DevLys 010"/>
    </font>
    <font>
      <sz val="16"/>
      <color theme="1"/>
      <name val="Calibri"/>
      <family val="2"/>
      <scheme val="minor"/>
    </font>
    <font>
      <sz val="16"/>
      <color theme="1"/>
      <name val="Kruti Dev 010"/>
    </font>
    <font>
      <sz val="14"/>
      <color theme="1"/>
      <name val="Cambria"/>
      <family val="1"/>
      <scheme val="major"/>
    </font>
    <font>
      <u/>
      <sz val="24"/>
      <color theme="1"/>
      <name val="DevLys 010"/>
    </font>
    <font>
      <sz val="14"/>
      <color theme="1"/>
      <name val="DevLys 010"/>
    </font>
    <font>
      <sz val="16"/>
      <name val="Cambria"/>
      <family val="1"/>
      <scheme val="major"/>
    </font>
    <font>
      <b/>
      <sz val="10"/>
      <name val="DevLys 010"/>
    </font>
    <font>
      <b/>
      <sz val="10"/>
      <name val="Cambria"/>
      <family val="1"/>
      <scheme val="major"/>
    </font>
    <font>
      <b/>
      <sz val="12"/>
      <name val="DevLys 010"/>
    </font>
    <font>
      <sz val="12"/>
      <name val="Cambria"/>
      <family val="1"/>
      <scheme val="major"/>
    </font>
    <font>
      <b/>
      <sz val="14"/>
      <name val="Kruti Dev 010"/>
    </font>
    <font>
      <sz val="12"/>
      <name val="Times New Roman"/>
      <family val="1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sz val="12"/>
      <color theme="1"/>
      <name val="Cambria"/>
      <family val="1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1" fillId="0" borderId="0"/>
    <xf numFmtId="0" fontId="1" fillId="0" borderId="0"/>
  </cellStyleXfs>
  <cellXfs count="221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3" fillId="0" borderId="0" xfId="0" applyFont="1"/>
    <xf numFmtId="0" fontId="1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16" fillId="0" borderId="0" xfId="0" applyFont="1"/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0" xfId="0" applyFont="1" applyAlignment="1"/>
    <xf numFmtId="0" fontId="30" fillId="0" borderId="0" xfId="0" applyFont="1"/>
    <xf numFmtId="0" fontId="14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32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1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35" fillId="0" borderId="1" xfId="0" quotePrefix="1" applyFont="1" applyBorder="1" applyAlignment="1">
      <alignment horizontal="center" vertical="center" wrapText="1"/>
    </xf>
    <xf numFmtId="0" fontId="38" fillId="0" borderId="0" xfId="0" applyFont="1"/>
    <xf numFmtId="0" fontId="2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3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1" fontId="21" fillId="0" borderId="1" xfId="0" applyNumberFormat="1" applyFont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3" fillId="0" borderId="1" xfId="0" applyFont="1" applyBorder="1" applyAlignment="1">
      <alignment vertical="center"/>
    </xf>
    <xf numFmtId="0" fontId="20" fillId="0" borderId="1" xfId="0" applyFont="1" applyBorder="1" applyAlignment="1">
      <alignment horizontal="right" vertical="center"/>
    </xf>
    <xf numFmtId="0" fontId="44" fillId="0" borderId="0" xfId="1" applyFont="1"/>
    <xf numFmtId="0" fontId="44" fillId="0" borderId="0" xfId="1" applyFont="1" applyAlignment="1">
      <alignment horizontal="center" vertical="center" wrapText="1"/>
    </xf>
    <xf numFmtId="0" fontId="44" fillId="0" borderId="1" xfId="1" applyFont="1" applyBorder="1" applyAlignment="1">
      <alignment horizontal="center" vertical="center" wrapText="1"/>
    </xf>
    <xf numFmtId="0" fontId="48" fillId="0" borderId="1" xfId="1" applyFont="1" applyBorder="1" applyAlignment="1">
      <alignment horizontal="center" vertical="center" wrapText="1"/>
    </xf>
    <xf numFmtId="0" fontId="46" fillId="0" borderId="0" xfId="1" applyFont="1"/>
    <xf numFmtId="0" fontId="2" fillId="0" borderId="0" xfId="1"/>
    <xf numFmtId="0" fontId="50" fillId="0" borderId="1" xfId="1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2" fillId="0" borderId="1" xfId="0" quotePrefix="1" applyFont="1" applyBorder="1" applyAlignment="1">
      <alignment horizontal="center" vertical="center" wrapText="1"/>
    </xf>
    <xf numFmtId="0" fontId="16" fillId="0" borderId="1" xfId="0" quotePrefix="1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14" fontId="5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0" fontId="42" fillId="0" borderId="1" xfId="0" applyFont="1" applyBorder="1" applyAlignment="1">
      <alignment vertical="center" wrapText="1"/>
    </xf>
    <xf numFmtId="0" fontId="27" fillId="0" borderId="0" xfId="0" applyFont="1" applyAlignment="1"/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3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42" fillId="0" borderId="0" xfId="0" applyFont="1" applyAlignment="1">
      <alignment vertical="center"/>
    </xf>
    <xf numFmtId="0" fontId="55" fillId="0" borderId="0" xfId="0" applyFont="1" applyAlignment="1"/>
    <xf numFmtId="0" fontId="5" fillId="0" borderId="7" xfId="0" applyFont="1" applyBorder="1" applyAlignment="1"/>
    <xf numFmtId="0" fontId="58" fillId="0" borderId="0" xfId="0" applyFont="1" applyAlignment="1">
      <alignment horizontal="left" vertical="center"/>
    </xf>
    <xf numFmtId="0" fontId="59" fillId="0" borderId="0" xfId="0" applyFont="1" applyAlignment="1"/>
    <xf numFmtId="0" fontId="42" fillId="0" borderId="7" xfId="0" applyFont="1" applyBorder="1" applyAlignment="1">
      <alignment vertical="center"/>
    </xf>
    <xf numFmtId="0" fontId="21" fillId="0" borderId="0" xfId="0" applyFont="1" applyAlignment="1"/>
    <xf numFmtId="0" fontId="42" fillId="0" borderId="0" xfId="0" applyFont="1" applyAlignment="1"/>
    <xf numFmtId="0" fontId="43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55" fillId="0" borderId="0" xfId="0" applyFont="1" applyBorder="1" applyAlignment="1">
      <alignment vertical="center"/>
    </xf>
    <xf numFmtId="0" fontId="46" fillId="0" borderId="7" xfId="1" applyFont="1" applyBorder="1" applyAlignment="1">
      <alignment vertical="center"/>
    </xf>
    <xf numFmtId="0" fontId="60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right" vertical="center"/>
    </xf>
    <xf numFmtId="0" fontId="52" fillId="0" borderId="4" xfId="0" applyFont="1" applyBorder="1" applyAlignment="1">
      <alignment horizontal="right" vertical="center"/>
    </xf>
    <xf numFmtId="0" fontId="52" fillId="0" borderId="5" xfId="0" applyFont="1" applyBorder="1" applyAlignment="1">
      <alignment horizontal="right" vertical="center"/>
    </xf>
    <xf numFmtId="0" fontId="52" fillId="0" borderId="6" xfId="0" applyFont="1" applyBorder="1" applyAlignment="1">
      <alignment horizontal="right" vertical="center"/>
    </xf>
    <xf numFmtId="0" fontId="32" fillId="0" borderId="4" xfId="0" applyFont="1" applyBorder="1" applyAlignment="1">
      <alignment horizontal="right" vertical="center"/>
    </xf>
    <xf numFmtId="0" fontId="32" fillId="0" borderId="5" xfId="0" applyFont="1" applyBorder="1" applyAlignment="1">
      <alignment horizontal="right" vertical="center"/>
    </xf>
    <xf numFmtId="0" fontId="32" fillId="0" borderId="6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5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right"/>
    </xf>
    <xf numFmtId="0" fontId="13" fillId="0" borderId="7" xfId="0" applyFont="1" applyBorder="1" applyAlignment="1">
      <alignment horizontal="center"/>
    </xf>
    <xf numFmtId="0" fontId="10" fillId="0" borderId="4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0" fontId="44" fillId="0" borderId="4" xfId="1" applyFont="1" applyBorder="1" applyAlignment="1">
      <alignment horizontal="center" vertical="center" wrapText="1"/>
    </xf>
    <xf numFmtId="0" fontId="44" fillId="0" borderId="6" xfId="1" applyFont="1" applyBorder="1" applyAlignment="1">
      <alignment horizontal="center" vertical="center" wrapText="1"/>
    </xf>
    <xf numFmtId="0" fontId="49" fillId="0" borderId="0" xfId="1" applyFont="1" applyAlignment="1">
      <alignment horizontal="center"/>
    </xf>
    <xf numFmtId="0" fontId="44" fillId="0" borderId="0" xfId="1" applyFont="1" applyAlignment="1">
      <alignment horizontal="center"/>
    </xf>
    <xf numFmtId="0" fontId="45" fillId="0" borderId="0" xfId="1" applyFont="1" applyBorder="1" applyAlignment="1">
      <alignment horizontal="center" vertical="center"/>
    </xf>
    <xf numFmtId="0" fontId="44" fillId="0" borderId="2" xfId="1" applyFont="1" applyBorder="1" applyAlignment="1">
      <alignment horizontal="center" vertical="center" wrapText="1"/>
    </xf>
    <xf numFmtId="0" fontId="44" fillId="0" borderId="3" xfId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13</xdr:row>
      <xdr:rowOff>190500</xdr:rowOff>
    </xdr:from>
    <xdr:to>
      <xdr:col>7</xdr:col>
      <xdr:colOff>600075</xdr:colOff>
      <xdr:row>16</xdr:row>
      <xdr:rowOff>228599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5000625" y="2622550"/>
          <a:ext cx="2228850" cy="14668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311150</xdr:colOff>
      <xdr:row>5</xdr:row>
      <xdr:rowOff>222250</xdr:rowOff>
    </xdr:from>
    <xdr:to>
      <xdr:col>7</xdr:col>
      <xdr:colOff>749300</xdr:colOff>
      <xdr:row>8</xdr:row>
      <xdr:rowOff>222249</xdr:rowOff>
    </xdr:to>
    <xdr:sp macro="" textlink="">
      <xdr:nvSpPr>
        <xdr:cNvPr id="5" name="Line 1"/>
        <xdr:cNvSpPr>
          <a:spLocks noChangeShapeType="1"/>
        </xdr:cNvSpPr>
      </xdr:nvSpPr>
      <xdr:spPr bwMode="auto">
        <a:xfrm flipV="1">
          <a:off x="5130800" y="1466850"/>
          <a:ext cx="2228850" cy="7238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114300</xdr:colOff>
      <xdr:row>21</xdr:row>
      <xdr:rowOff>69850</xdr:rowOff>
    </xdr:from>
    <xdr:to>
      <xdr:col>7</xdr:col>
      <xdr:colOff>685800</xdr:colOff>
      <xdr:row>23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 flipV="1">
          <a:off x="4933950" y="5321300"/>
          <a:ext cx="2362200" cy="38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114300</xdr:colOff>
      <xdr:row>27</xdr:row>
      <xdr:rowOff>69850</xdr:rowOff>
    </xdr:from>
    <xdr:to>
      <xdr:col>7</xdr:col>
      <xdr:colOff>685800</xdr:colOff>
      <xdr:row>31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 flipV="1">
          <a:off x="4933950" y="5321300"/>
          <a:ext cx="2362200" cy="38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209550</xdr:colOff>
      <xdr:row>35</xdr:row>
      <xdr:rowOff>219074</xdr:rowOff>
    </xdr:from>
    <xdr:to>
      <xdr:col>7</xdr:col>
      <xdr:colOff>590550</xdr:colOff>
      <xdr:row>36</xdr:row>
      <xdr:rowOff>628648</xdr:rowOff>
    </xdr:to>
    <xdr:sp macro="" textlink="">
      <xdr:nvSpPr>
        <xdr:cNvPr id="9" name="Line 1"/>
        <xdr:cNvSpPr>
          <a:spLocks noChangeShapeType="1"/>
        </xdr:cNvSpPr>
      </xdr:nvSpPr>
      <xdr:spPr bwMode="auto">
        <a:xfrm flipV="1">
          <a:off x="5048250" y="2924174"/>
          <a:ext cx="2171700" cy="10826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209550</xdr:colOff>
      <xdr:row>41</xdr:row>
      <xdr:rowOff>219074</xdr:rowOff>
    </xdr:from>
    <xdr:to>
      <xdr:col>7</xdr:col>
      <xdr:colOff>590550</xdr:colOff>
      <xdr:row>42</xdr:row>
      <xdr:rowOff>628648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 flipV="1">
          <a:off x="5029200" y="8467724"/>
          <a:ext cx="2171700" cy="2381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133350</xdr:colOff>
      <xdr:row>47</xdr:row>
      <xdr:rowOff>190499</xdr:rowOff>
    </xdr:from>
    <xdr:to>
      <xdr:col>7</xdr:col>
      <xdr:colOff>685800</xdr:colOff>
      <xdr:row>48</xdr:row>
      <xdr:rowOff>676273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 flipV="1">
          <a:off x="5003800" y="2349499"/>
          <a:ext cx="2343150" cy="12160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133350</xdr:colOff>
      <xdr:row>53</xdr:row>
      <xdr:rowOff>190499</xdr:rowOff>
    </xdr:from>
    <xdr:to>
      <xdr:col>7</xdr:col>
      <xdr:colOff>685800</xdr:colOff>
      <xdr:row>54</xdr:row>
      <xdr:rowOff>676273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 flipV="1">
          <a:off x="4953000" y="11436349"/>
          <a:ext cx="2343150" cy="26987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26"/>
  <sheetViews>
    <sheetView tabSelected="1" workbookViewId="0">
      <selection activeCell="O9" sqref="O9"/>
    </sheetView>
  </sheetViews>
  <sheetFormatPr defaultRowHeight="12.75" x14ac:dyDescent="0.2"/>
  <cols>
    <col min="1" max="1" width="3.7109375" customWidth="1"/>
    <col min="2" max="2" width="20.5703125" customWidth="1"/>
    <col min="3" max="3" width="3.85546875" customWidth="1"/>
    <col min="4" max="4" width="14.85546875" customWidth="1"/>
    <col min="5" max="5" width="8.140625" customWidth="1"/>
    <col min="6" max="6" width="7.140625" customWidth="1"/>
    <col min="7" max="7" width="6.85546875" customWidth="1"/>
    <col min="8" max="8" width="7.7109375" customWidth="1"/>
    <col min="9" max="9" width="7.85546875" customWidth="1"/>
    <col min="10" max="10" width="8" customWidth="1"/>
    <col min="11" max="11" width="7.28515625" customWidth="1"/>
    <col min="12" max="12" width="6.85546875" style="44" customWidth="1"/>
    <col min="13" max="13" width="10" customWidth="1"/>
    <col min="14" max="14" width="7.28515625" customWidth="1"/>
    <col min="15" max="16" width="8.5703125" customWidth="1"/>
    <col min="17" max="17" width="10.140625" customWidth="1"/>
    <col min="18" max="18" width="10" style="44" customWidth="1"/>
    <col min="19" max="19" width="8.5703125" style="44" customWidth="1"/>
    <col min="20" max="20" width="9.28515625" style="44" customWidth="1"/>
    <col min="21" max="21" width="9.42578125" customWidth="1"/>
    <col min="22" max="22" width="6" customWidth="1"/>
    <col min="256" max="256" width="2.85546875" customWidth="1"/>
    <col min="257" max="257" width="3.7109375" customWidth="1"/>
    <col min="258" max="258" width="20" customWidth="1"/>
    <col min="259" max="259" width="17.85546875" customWidth="1"/>
    <col min="260" max="261" width="7.85546875" customWidth="1"/>
    <col min="262" max="262" width="14.85546875" customWidth="1"/>
    <col min="263" max="263" width="8.85546875" customWidth="1"/>
    <col min="264" max="264" width="7.140625" customWidth="1"/>
    <col min="265" max="265" width="6.85546875" customWidth="1"/>
    <col min="266" max="266" width="5.85546875" customWidth="1"/>
    <col min="267" max="267" width="7.7109375" customWidth="1"/>
    <col min="268" max="268" width="7.85546875" customWidth="1"/>
    <col min="269" max="269" width="7.140625" customWidth="1"/>
    <col min="270" max="270" width="5" customWidth="1"/>
    <col min="271" max="271" width="6.85546875" customWidth="1"/>
    <col min="272" max="272" width="10" customWidth="1"/>
    <col min="273" max="273" width="5.42578125" customWidth="1"/>
    <col min="274" max="274" width="5.7109375" customWidth="1"/>
    <col min="275" max="275" width="10" customWidth="1"/>
    <col min="276" max="276" width="5.28515625" customWidth="1"/>
    <col min="512" max="512" width="2.85546875" customWidth="1"/>
    <col min="513" max="513" width="3.7109375" customWidth="1"/>
    <col min="514" max="514" width="20" customWidth="1"/>
    <col min="515" max="515" width="17.85546875" customWidth="1"/>
    <col min="516" max="517" width="7.85546875" customWidth="1"/>
    <col min="518" max="518" width="14.85546875" customWidth="1"/>
    <col min="519" max="519" width="8.85546875" customWidth="1"/>
    <col min="520" max="520" width="7.140625" customWidth="1"/>
    <col min="521" max="521" width="6.85546875" customWidth="1"/>
    <col min="522" max="522" width="5.85546875" customWidth="1"/>
    <col min="523" max="523" width="7.7109375" customWidth="1"/>
    <col min="524" max="524" width="7.85546875" customWidth="1"/>
    <col min="525" max="525" width="7.140625" customWidth="1"/>
    <col min="526" max="526" width="5" customWidth="1"/>
    <col min="527" max="527" width="6.85546875" customWidth="1"/>
    <col min="528" max="528" width="10" customWidth="1"/>
    <col min="529" max="529" width="5.42578125" customWidth="1"/>
    <col min="530" max="530" width="5.7109375" customWidth="1"/>
    <col min="531" max="531" width="10" customWidth="1"/>
    <col min="532" max="532" width="5.28515625" customWidth="1"/>
    <col min="768" max="768" width="2.85546875" customWidth="1"/>
    <col min="769" max="769" width="3.7109375" customWidth="1"/>
    <col min="770" max="770" width="20" customWidth="1"/>
    <col min="771" max="771" width="17.85546875" customWidth="1"/>
    <col min="772" max="773" width="7.85546875" customWidth="1"/>
    <col min="774" max="774" width="14.85546875" customWidth="1"/>
    <col min="775" max="775" width="8.85546875" customWidth="1"/>
    <col min="776" max="776" width="7.140625" customWidth="1"/>
    <col min="777" max="777" width="6.85546875" customWidth="1"/>
    <col min="778" max="778" width="5.85546875" customWidth="1"/>
    <col min="779" max="779" width="7.7109375" customWidth="1"/>
    <col min="780" max="780" width="7.85546875" customWidth="1"/>
    <col min="781" max="781" width="7.140625" customWidth="1"/>
    <col min="782" max="782" width="5" customWidth="1"/>
    <col min="783" max="783" width="6.85546875" customWidth="1"/>
    <col min="784" max="784" width="10" customWidth="1"/>
    <col min="785" max="785" width="5.42578125" customWidth="1"/>
    <col min="786" max="786" width="5.7109375" customWidth="1"/>
    <col min="787" max="787" width="10" customWidth="1"/>
    <col min="788" max="788" width="5.28515625" customWidth="1"/>
    <col min="1024" max="1024" width="2.85546875" customWidth="1"/>
    <col min="1025" max="1025" width="3.7109375" customWidth="1"/>
    <col min="1026" max="1026" width="20" customWidth="1"/>
    <col min="1027" max="1027" width="17.85546875" customWidth="1"/>
    <col min="1028" max="1029" width="7.85546875" customWidth="1"/>
    <col min="1030" max="1030" width="14.85546875" customWidth="1"/>
    <col min="1031" max="1031" width="8.85546875" customWidth="1"/>
    <col min="1032" max="1032" width="7.140625" customWidth="1"/>
    <col min="1033" max="1033" width="6.85546875" customWidth="1"/>
    <col min="1034" max="1034" width="5.85546875" customWidth="1"/>
    <col min="1035" max="1035" width="7.7109375" customWidth="1"/>
    <col min="1036" max="1036" width="7.85546875" customWidth="1"/>
    <col min="1037" max="1037" width="7.140625" customWidth="1"/>
    <col min="1038" max="1038" width="5" customWidth="1"/>
    <col min="1039" max="1039" width="6.85546875" customWidth="1"/>
    <col min="1040" max="1040" width="10" customWidth="1"/>
    <col min="1041" max="1041" width="5.42578125" customWidth="1"/>
    <col min="1042" max="1042" width="5.7109375" customWidth="1"/>
    <col min="1043" max="1043" width="10" customWidth="1"/>
    <col min="1044" max="1044" width="5.28515625" customWidth="1"/>
    <col min="1280" max="1280" width="2.85546875" customWidth="1"/>
    <col min="1281" max="1281" width="3.7109375" customWidth="1"/>
    <col min="1282" max="1282" width="20" customWidth="1"/>
    <col min="1283" max="1283" width="17.85546875" customWidth="1"/>
    <col min="1284" max="1285" width="7.85546875" customWidth="1"/>
    <col min="1286" max="1286" width="14.85546875" customWidth="1"/>
    <col min="1287" max="1287" width="8.85546875" customWidth="1"/>
    <col min="1288" max="1288" width="7.140625" customWidth="1"/>
    <col min="1289" max="1289" width="6.85546875" customWidth="1"/>
    <col min="1290" max="1290" width="5.85546875" customWidth="1"/>
    <col min="1291" max="1291" width="7.7109375" customWidth="1"/>
    <col min="1292" max="1292" width="7.85546875" customWidth="1"/>
    <col min="1293" max="1293" width="7.140625" customWidth="1"/>
    <col min="1294" max="1294" width="5" customWidth="1"/>
    <col min="1295" max="1295" width="6.85546875" customWidth="1"/>
    <col min="1296" max="1296" width="10" customWidth="1"/>
    <col min="1297" max="1297" width="5.42578125" customWidth="1"/>
    <col min="1298" max="1298" width="5.7109375" customWidth="1"/>
    <col min="1299" max="1299" width="10" customWidth="1"/>
    <col min="1300" max="1300" width="5.28515625" customWidth="1"/>
    <col min="1536" max="1536" width="2.85546875" customWidth="1"/>
    <col min="1537" max="1537" width="3.7109375" customWidth="1"/>
    <col min="1538" max="1538" width="20" customWidth="1"/>
    <col min="1539" max="1539" width="17.85546875" customWidth="1"/>
    <col min="1540" max="1541" width="7.85546875" customWidth="1"/>
    <col min="1542" max="1542" width="14.85546875" customWidth="1"/>
    <col min="1543" max="1543" width="8.85546875" customWidth="1"/>
    <col min="1544" max="1544" width="7.140625" customWidth="1"/>
    <col min="1545" max="1545" width="6.85546875" customWidth="1"/>
    <col min="1546" max="1546" width="5.85546875" customWidth="1"/>
    <col min="1547" max="1547" width="7.7109375" customWidth="1"/>
    <col min="1548" max="1548" width="7.85546875" customWidth="1"/>
    <col min="1549" max="1549" width="7.140625" customWidth="1"/>
    <col min="1550" max="1550" width="5" customWidth="1"/>
    <col min="1551" max="1551" width="6.85546875" customWidth="1"/>
    <col min="1552" max="1552" width="10" customWidth="1"/>
    <col min="1553" max="1553" width="5.42578125" customWidth="1"/>
    <col min="1554" max="1554" width="5.7109375" customWidth="1"/>
    <col min="1555" max="1555" width="10" customWidth="1"/>
    <col min="1556" max="1556" width="5.28515625" customWidth="1"/>
    <col min="1792" max="1792" width="2.85546875" customWidth="1"/>
    <col min="1793" max="1793" width="3.7109375" customWidth="1"/>
    <col min="1794" max="1794" width="20" customWidth="1"/>
    <col min="1795" max="1795" width="17.85546875" customWidth="1"/>
    <col min="1796" max="1797" width="7.85546875" customWidth="1"/>
    <col min="1798" max="1798" width="14.85546875" customWidth="1"/>
    <col min="1799" max="1799" width="8.85546875" customWidth="1"/>
    <col min="1800" max="1800" width="7.140625" customWidth="1"/>
    <col min="1801" max="1801" width="6.85546875" customWidth="1"/>
    <col min="1802" max="1802" width="5.85546875" customWidth="1"/>
    <col min="1803" max="1803" width="7.7109375" customWidth="1"/>
    <col min="1804" max="1804" width="7.85546875" customWidth="1"/>
    <col min="1805" max="1805" width="7.140625" customWidth="1"/>
    <col min="1806" max="1806" width="5" customWidth="1"/>
    <col min="1807" max="1807" width="6.85546875" customWidth="1"/>
    <col min="1808" max="1808" width="10" customWidth="1"/>
    <col min="1809" max="1809" width="5.42578125" customWidth="1"/>
    <col min="1810" max="1810" width="5.7109375" customWidth="1"/>
    <col min="1811" max="1811" width="10" customWidth="1"/>
    <col min="1812" max="1812" width="5.28515625" customWidth="1"/>
    <col min="2048" max="2048" width="2.85546875" customWidth="1"/>
    <col min="2049" max="2049" width="3.7109375" customWidth="1"/>
    <col min="2050" max="2050" width="20" customWidth="1"/>
    <col min="2051" max="2051" width="17.85546875" customWidth="1"/>
    <col min="2052" max="2053" width="7.85546875" customWidth="1"/>
    <col min="2054" max="2054" width="14.85546875" customWidth="1"/>
    <col min="2055" max="2055" width="8.85546875" customWidth="1"/>
    <col min="2056" max="2056" width="7.140625" customWidth="1"/>
    <col min="2057" max="2057" width="6.85546875" customWidth="1"/>
    <col min="2058" max="2058" width="5.85546875" customWidth="1"/>
    <col min="2059" max="2059" width="7.7109375" customWidth="1"/>
    <col min="2060" max="2060" width="7.85546875" customWidth="1"/>
    <col min="2061" max="2061" width="7.140625" customWidth="1"/>
    <col min="2062" max="2062" width="5" customWidth="1"/>
    <col min="2063" max="2063" width="6.85546875" customWidth="1"/>
    <col min="2064" max="2064" width="10" customWidth="1"/>
    <col min="2065" max="2065" width="5.42578125" customWidth="1"/>
    <col min="2066" max="2066" width="5.7109375" customWidth="1"/>
    <col min="2067" max="2067" width="10" customWidth="1"/>
    <col min="2068" max="2068" width="5.28515625" customWidth="1"/>
    <col min="2304" max="2304" width="2.85546875" customWidth="1"/>
    <col min="2305" max="2305" width="3.7109375" customWidth="1"/>
    <col min="2306" max="2306" width="20" customWidth="1"/>
    <col min="2307" max="2307" width="17.85546875" customWidth="1"/>
    <col min="2308" max="2309" width="7.85546875" customWidth="1"/>
    <col min="2310" max="2310" width="14.85546875" customWidth="1"/>
    <col min="2311" max="2311" width="8.85546875" customWidth="1"/>
    <col min="2312" max="2312" width="7.140625" customWidth="1"/>
    <col min="2313" max="2313" width="6.85546875" customWidth="1"/>
    <col min="2314" max="2314" width="5.85546875" customWidth="1"/>
    <col min="2315" max="2315" width="7.7109375" customWidth="1"/>
    <col min="2316" max="2316" width="7.85546875" customWidth="1"/>
    <col min="2317" max="2317" width="7.140625" customWidth="1"/>
    <col min="2318" max="2318" width="5" customWidth="1"/>
    <col min="2319" max="2319" width="6.85546875" customWidth="1"/>
    <col min="2320" max="2320" width="10" customWidth="1"/>
    <col min="2321" max="2321" width="5.42578125" customWidth="1"/>
    <col min="2322" max="2322" width="5.7109375" customWidth="1"/>
    <col min="2323" max="2323" width="10" customWidth="1"/>
    <col min="2324" max="2324" width="5.28515625" customWidth="1"/>
    <col min="2560" max="2560" width="2.85546875" customWidth="1"/>
    <col min="2561" max="2561" width="3.7109375" customWidth="1"/>
    <col min="2562" max="2562" width="20" customWidth="1"/>
    <col min="2563" max="2563" width="17.85546875" customWidth="1"/>
    <col min="2564" max="2565" width="7.85546875" customWidth="1"/>
    <col min="2566" max="2566" width="14.85546875" customWidth="1"/>
    <col min="2567" max="2567" width="8.85546875" customWidth="1"/>
    <col min="2568" max="2568" width="7.140625" customWidth="1"/>
    <col min="2569" max="2569" width="6.85546875" customWidth="1"/>
    <col min="2570" max="2570" width="5.85546875" customWidth="1"/>
    <col min="2571" max="2571" width="7.7109375" customWidth="1"/>
    <col min="2572" max="2572" width="7.85546875" customWidth="1"/>
    <col min="2573" max="2573" width="7.140625" customWidth="1"/>
    <col min="2574" max="2574" width="5" customWidth="1"/>
    <col min="2575" max="2575" width="6.85546875" customWidth="1"/>
    <col min="2576" max="2576" width="10" customWidth="1"/>
    <col min="2577" max="2577" width="5.42578125" customWidth="1"/>
    <col min="2578" max="2578" width="5.7109375" customWidth="1"/>
    <col min="2579" max="2579" width="10" customWidth="1"/>
    <col min="2580" max="2580" width="5.28515625" customWidth="1"/>
    <col min="2816" max="2816" width="2.85546875" customWidth="1"/>
    <col min="2817" max="2817" width="3.7109375" customWidth="1"/>
    <col min="2818" max="2818" width="20" customWidth="1"/>
    <col min="2819" max="2819" width="17.85546875" customWidth="1"/>
    <col min="2820" max="2821" width="7.85546875" customWidth="1"/>
    <col min="2822" max="2822" width="14.85546875" customWidth="1"/>
    <col min="2823" max="2823" width="8.85546875" customWidth="1"/>
    <col min="2824" max="2824" width="7.140625" customWidth="1"/>
    <col min="2825" max="2825" width="6.85546875" customWidth="1"/>
    <col min="2826" max="2826" width="5.85546875" customWidth="1"/>
    <col min="2827" max="2827" width="7.7109375" customWidth="1"/>
    <col min="2828" max="2828" width="7.85546875" customWidth="1"/>
    <col min="2829" max="2829" width="7.140625" customWidth="1"/>
    <col min="2830" max="2830" width="5" customWidth="1"/>
    <col min="2831" max="2831" width="6.85546875" customWidth="1"/>
    <col min="2832" max="2832" width="10" customWidth="1"/>
    <col min="2833" max="2833" width="5.42578125" customWidth="1"/>
    <col min="2834" max="2834" width="5.7109375" customWidth="1"/>
    <col min="2835" max="2835" width="10" customWidth="1"/>
    <col min="2836" max="2836" width="5.28515625" customWidth="1"/>
    <col min="3072" max="3072" width="2.85546875" customWidth="1"/>
    <col min="3073" max="3073" width="3.7109375" customWidth="1"/>
    <col min="3074" max="3074" width="20" customWidth="1"/>
    <col min="3075" max="3075" width="17.85546875" customWidth="1"/>
    <col min="3076" max="3077" width="7.85546875" customWidth="1"/>
    <col min="3078" max="3078" width="14.85546875" customWidth="1"/>
    <col min="3079" max="3079" width="8.85546875" customWidth="1"/>
    <col min="3080" max="3080" width="7.140625" customWidth="1"/>
    <col min="3081" max="3081" width="6.85546875" customWidth="1"/>
    <col min="3082" max="3082" width="5.85546875" customWidth="1"/>
    <col min="3083" max="3083" width="7.7109375" customWidth="1"/>
    <col min="3084" max="3084" width="7.85546875" customWidth="1"/>
    <col min="3085" max="3085" width="7.140625" customWidth="1"/>
    <col min="3086" max="3086" width="5" customWidth="1"/>
    <col min="3087" max="3087" width="6.85546875" customWidth="1"/>
    <col min="3088" max="3088" width="10" customWidth="1"/>
    <col min="3089" max="3089" width="5.42578125" customWidth="1"/>
    <col min="3090" max="3090" width="5.7109375" customWidth="1"/>
    <col min="3091" max="3091" width="10" customWidth="1"/>
    <col min="3092" max="3092" width="5.28515625" customWidth="1"/>
    <col min="3328" max="3328" width="2.85546875" customWidth="1"/>
    <col min="3329" max="3329" width="3.7109375" customWidth="1"/>
    <col min="3330" max="3330" width="20" customWidth="1"/>
    <col min="3331" max="3331" width="17.85546875" customWidth="1"/>
    <col min="3332" max="3333" width="7.85546875" customWidth="1"/>
    <col min="3334" max="3334" width="14.85546875" customWidth="1"/>
    <col min="3335" max="3335" width="8.85546875" customWidth="1"/>
    <col min="3336" max="3336" width="7.140625" customWidth="1"/>
    <col min="3337" max="3337" width="6.85546875" customWidth="1"/>
    <col min="3338" max="3338" width="5.85546875" customWidth="1"/>
    <col min="3339" max="3339" width="7.7109375" customWidth="1"/>
    <col min="3340" max="3340" width="7.85546875" customWidth="1"/>
    <col min="3341" max="3341" width="7.140625" customWidth="1"/>
    <col min="3342" max="3342" width="5" customWidth="1"/>
    <col min="3343" max="3343" width="6.85546875" customWidth="1"/>
    <col min="3344" max="3344" width="10" customWidth="1"/>
    <col min="3345" max="3345" width="5.42578125" customWidth="1"/>
    <col min="3346" max="3346" width="5.7109375" customWidth="1"/>
    <col min="3347" max="3347" width="10" customWidth="1"/>
    <col min="3348" max="3348" width="5.28515625" customWidth="1"/>
    <col min="3584" max="3584" width="2.85546875" customWidth="1"/>
    <col min="3585" max="3585" width="3.7109375" customWidth="1"/>
    <col min="3586" max="3586" width="20" customWidth="1"/>
    <col min="3587" max="3587" width="17.85546875" customWidth="1"/>
    <col min="3588" max="3589" width="7.85546875" customWidth="1"/>
    <col min="3590" max="3590" width="14.85546875" customWidth="1"/>
    <col min="3591" max="3591" width="8.85546875" customWidth="1"/>
    <col min="3592" max="3592" width="7.140625" customWidth="1"/>
    <col min="3593" max="3593" width="6.85546875" customWidth="1"/>
    <col min="3594" max="3594" width="5.85546875" customWidth="1"/>
    <col min="3595" max="3595" width="7.7109375" customWidth="1"/>
    <col min="3596" max="3596" width="7.85546875" customWidth="1"/>
    <col min="3597" max="3597" width="7.140625" customWidth="1"/>
    <col min="3598" max="3598" width="5" customWidth="1"/>
    <col min="3599" max="3599" width="6.85546875" customWidth="1"/>
    <col min="3600" max="3600" width="10" customWidth="1"/>
    <col min="3601" max="3601" width="5.42578125" customWidth="1"/>
    <col min="3602" max="3602" width="5.7109375" customWidth="1"/>
    <col min="3603" max="3603" width="10" customWidth="1"/>
    <col min="3604" max="3604" width="5.28515625" customWidth="1"/>
    <col min="3840" max="3840" width="2.85546875" customWidth="1"/>
    <col min="3841" max="3841" width="3.7109375" customWidth="1"/>
    <col min="3842" max="3842" width="20" customWidth="1"/>
    <col min="3843" max="3843" width="17.85546875" customWidth="1"/>
    <col min="3844" max="3845" width="7.85546875" customWidth="1"/>
    <col min="3846" max="3846" width="14.85546875" customWidth="1"/>
    <col min="3847" max="3847" width="8.85546875" customWidth="1"/>
    <col min="3848" max="3848" width="7.140625" customWidth="1"/>
    <col min="3849" max="3849" width="6.85546875" customWidth="1"/>
    <col min="3850" max="3850" width="5.85546875" customWidth="1"/>
    <col min="3851" max="3851" width="7.7109375" customWidth="1"/>
    <col min="3852" max="3852" width="7.85546875" customWidth="1"/>
    <col min="3853" max="3853" width="7.140625" customWidth="1"/>
    <col min="3854" max="3854" width="5" customWidth="1"/>
    <col min="3855" max="3855" width="6.85546875" customWidth="1"/>
    <col min="3856" max="3856" width="10" customWidth="1"/>
    <col min="3857" max="3857" width="5.42578125" customWidth="1"/>
    <col min="3858" max="3858" width="5.7109375" customWidth="1"/>
    <col min="3859" max="3859" width="10" customWidth="1"/>
    <col min="3860" max="3860" width="5.28515625" customWidth="1"/>
    <col min="4096" max="4096" width="2.85546875" customWidth="1"/>
    <col min="4097" max="4097" width="3.7109375" customWidth="1"/>
    <col min="4098" max="4098" width="20" customWidth="1"/>
    <col min="4099" max="4099" width="17.85546875" customWidth="1"/>
    <col min="4100" max="4101" width="7.85546875" customWidth="1"/>
    <col min="4102" max="4102" width="14.85546875" customWidth="1"/>
    <col min="4103" max="4103" width="8.85546875" customWidth="1"/>
    <col min="4104" max="4104" width="7.140625" customWidth="1"/>
    <col min="4105" max="4105" width="6.85546875" customWidth="1"/>
    <col min="4106" max="4106" width="5.85546875" customWidth="1"/>
    <col min="4107" max="4107" width="7.7109375" customWidth="1"/>
    <col min="4108" max="4108" width="7.85546875" customWidth="1"/>
    <col min="4109" max="4109" width="7.140625" customWidth="1"/>
    <col min="4110" max="4110" width="5" customWidth="1"/>
    <col min="4111" max="4111" width="6.85546875" customWidth="1"/>
    <col min="4112" max="4112" width="10" customWidth="1"/>
    <col min="4113" max="4113" width="5.42578125" customWidth="1"/>
    <col min="4114" max="4114" width="5.7109375" customWidth="1"/>
    <col min="4115" max="4115" width="10" customWidth="1"/>
    <col min="4116" max="4116" width="5.28515625" customWidth="1"/>
    <col min="4352" max="4352" width="2.85546875" customWidth="1"/>
    <col min="4353" max="4353" width="3.7109375" customWidth="1"/>
    <col min="4354" max="4354" width="20" customWidth="1"/>
    <col min="4355" max="4355" width="17.85546875" customWidth="1"/>
    <col min="4356" max="4357" width="7.85546875" customWidth="1"/>
    <col min="4358" max="4358" width="14.85546875" customWidth="1"/>
    <col min="4359" max="4359" width="8.85546875" customWidth="1"/>
    <col min="4360" max="4360" width="7.140625" customWidth="1"/>
    <col min="4361" max="4361" width="6.85546875" customWidth="1"/>
    <col min="4362" max="4362" width="5.85546875" customWidth="1"/>
    <col min="4363" max="4363" width="7.7109375" customWidth="1"/>
    <col min="4364" max="4364" width="7.85546875" customWidth="1"/>
    <col min="4365" max="4365" width="7.140625" customWidth="1"/>
    <col min="4366" max="4366" width="5" customWidth="1"/>
    <col min="4367" max="4367" width="6.85546875" customWidth="1"/>
    <col min="4368" max="4368" width="10" customWidth="1"/>
    <col min="4369" max="4369" width="5.42578125" customWidth="1"/>
    <col min="4370" max="4370" width="5.7109375" customWidth="1"/>
    <col min="4371" max="4371" width="10" customWidth="1"/>
    <col min="4372" max="4372" width="5.28515625" customWidth="1"/>
    <col min="4608" max="4608" width="2.85546875" customWidth="1"/>
    <col min="4609" max="4609" width="3.7109375" customWidth="1"/>
    <col min="4610" max="4610" width="20" customWidth="1"/>
    <col min="4611" max="4611" width="17.85546875" customWidth="1"/>
    <col min="4612" max="4613" width="7.85546875" customWidth="1"/>
    <col min="4614" max="4614" width="14.85546875" customWidth="1"/>
    <col min="4615" max="4615" width="8.85546875" customWidth="1"/>
    <col min="4616" max="4616" width="7.140625" customWidth="1"/>
    <col min="4617" max="4617" width="6.85546875" customWidth="1"/>
    <col min="4618" max="4618" width="5.85546875" customWidth="1"/>
    <col min="4619" max="4619" width="7.7109375" customWidth="1"/>
    <col min="4620" max="4620" width="7.85546875" customWidth="1"/>
    <col min="4621" max="4621" width="7.140625" customWidth="1"/>
    <col min="4622" max="4622" width="5" customWidth="1"/>
    <col min="4623" max="4623" width="6.85546875" customWidth="1"/>
    <col min="4624" max="4624" width="10" customWidth="1"/>
    <col min="4625" max="4625" width="5.42578125" customWidth="1"/>
    <col min="4626" max="4626" width="5.7109375" customWidth="1"/>
    <col min="4627" max="4627" width="10" customWidth="1"/>
    <col min="4628" max="4628" width="5.28515625" customWidth="1"/>
    <col min="4864" max="4864" width="2.85546875" customWidth="1"/>
    <col min="4865" max="4865" width="3.7109375" customWidth="1"/>
    <col min="4866" max="4866" width="20" customWidth="1"/>
    <col min="4867" max="4867" width="17.85546875" customWidth="1"/>
    <col min="4868" max="4869" width="7.85546875" customWidth="1"/>
    <col min="4870" max="4870" width="14.85546875" customWidth="1"/>
    <col min="4871" max="4871" width="8.85546875" customWidth="1"/>
    <col min="4872" max="4872" width="7.140625" customWidth="1"/>
    <col min="4873" max="4873" width="6.85546875" customWidth="1"/>
    <col min="4874" max="4874" width="5.85546875" customWidth="1"/>
    <col min="4875" max="4875" width="7.7109375" customWidth="1"/>
    <col min="4876" max="4876" width="7.85546875" customWidth="1"/>
    <col min="4877" max="4877" width="7.140625" customWidth="1"/>
    <col min="4878" max="4878" width="5" customWidth="1"/>
    <col min="4879" max="4879" width="6.85546875" customWidth="1"/>
    <col min="4880" max="4880" width="10" customWidth="1"/>
    <col min="4881" max="4881" width="5.42578125" customWidth="1"/>
    <col min="4882" max="4882" width="5.7109375" customWidth="1"/>
    <col min="4883" max="4883" width="10" customWidth="1"/>
    <col min="4884" max="4884" width="5.28515625" customWidth="1"/>
    <col min="5120" max="5120" width="2.85546875" customWidth="1"/>
    <col min="5121" max="5121" width="3.7109375" customWidth="1"/>
    <col min="5122" max="5122" width="20" customWidth="1"/>
    <col min="5123" max="5123" width="17.85546875" customWidth="1"/>
    <col min="5124" max="5125" width="7.85546875" customWidth="1"/>
    <col min="5126" max="5126" width="14.85546875" customWidth="1"/>
    <col min="5127" max="5127" width="8.85546875" customWidth="1"/>
    <col min="5128" max="5128" width="7.140625" customWidth="1"/>
    <col min="5129" max="5129" width="6.85546875" customWidth="1"/>
    <col min="5130" max="5130" width="5.85546875" customWidth="1"/>
    <col min="5131" max="5131" width="7.7109375" customWidth="1"/>
    <col min="5132" max="5132" width="7.85546875" customWidth="1"/>
    <col min="5133" max="5133" width="7.140625" customWidth="1"/>
    <col min="5134" max="5134" width="5" customWidth="1"/>
    <col min="5135" max="5135" width="6.85546875" customWidth="1"/>
    <col min="5136" max="5136" width="10" customWidth="1"/>
    <col min="5137" max="5137" width="5.42578125" customWidth="1"/>
    <col min="5138" max="5138" width="5.7109375" customWidth="1"/>
    <col min="5139" max="5139" width="10" customWidth="1"/>
    <col min="5140" max="5140" width="5.28515625" customWidth="1"/>
    <col min="5376" max="5376" width="2.85546875" customWidth="1"/>
    <col min="5377" max="5377" width="3.7109375" customWidth="1"/>
    <col min="5378" max="5378" width="20" customWidth="1"/>
    <col min="5379" max="5379" width="17.85546875" customWidth="1"/>
    <col min="5380" max="5381" width="7.85546875" customWidth="1"/>
    <col min="5382" max="5382" width="14.85546875" customWidth="1"/>
    <col min="5383" max="5383" width="8.85546875" customWidth="1"/>
    <col min="5384" max="5384" width="7.140625" customWidth="1"/>
    <col min="5385" max="5385" width="6.85546875" customWidth="1"/>
    <col min="5386" max="5386" width="5.85546875" customWidth="1"/>
    <col min="5387" max="5387" width="7.7109375" customWidth="1"/>
    <col min="5388" max="5388" width="7.85546875" customWidth="1"/>
    <col min="5389" max="5389" width="7.140625" customWidth="1"/>
    <col min="5390" max="5390" width="5" customWidth="1"/>
    <col min="5391" max="5391" width="6.85546875" customWidth="1"/>
    <col min="5392" max="5392" width="10" customWidth="1"/>
    <col min="5393" max="5393" width="5.42578125" customWidth="1"/>
    <col min="5394" max="5394" width="5.7109375" customWidth="1"/>
    <col min="5395" max="5395" width="10" customWidth="1"/>
    <col min="5396" max="5396" width="5.28515625" customWidth="1"/>
    <col min="5632" max="5632" width="2.85546875" customWidth="1"/>
    <col min="5633" max="5633" width="3.7109375" customWidth="1"/>
    <col min="5634" max="5634" width="20" customWidth="1"/>
    <col min="5635" max="5635" width="17.85546875" customWidth="1"/>
    <col min="5636" max="5637" width="7.85546875" customWidth="1"/>
    <col min="5638" max="5638" width="14.85546875" customWidth="1"/>
    <col min="5639" max="5639" width="8.85546875" customWidth="1"/>
    <col min="5640" max="5640" width="7.140625" customWidth="1"/>
    <col min="5641" max="5641" width="6.85546875" customWidth="1"/>
    <col min="5642" max="5642" width="5.85546875" customWidth="1"/>
    <col min="5643" max="5643" width="7.7109375" customWidth="1"/>
    <col min="5644" max="5644" width="7.85546875" customWidth="1"/>
    <col min="5645" max="5645" width="7.140625" customWidth="1"/>
    <col min="5646" max="5646" width="5" customWidth="1"/>
    <col min="5647" max="5647" width="6.85546875" customWidth="1"/>
    <col min="5648" max="5648" width="10" customWidth="1"/>
    <col min="5649" max="5649" width="5.42578125" customWidth="1"/>
    <col min="5650" max="5650" width="5.7109375" customWidth="1"/>
    <col min="5651" max="5651" width="10" customWidth="1"/>
    <col min="5652" max="5652" width="5.28515625" customWidth="1"/>
    <col min="5888" max="5888" width="2.85546875" customWidth="1"/>
    <col min="5889" max="5889" width="3.7109375" customWidth="1"/>
    <col min="5890" max="5890" width="20" customWidth="1"/>
    <col min="5891" max="5891" width="17.85546875" customWidth="1"/>
    <col min="5892" max="5893" width="7.85546875" customWidth="1"/>
    <col min="5894" max="5894" width="14.85546875" customWidth="1"/>
    <col min="5895" max="5895" width="8.85546875" customWidth="1"/>
    <col min="5896" max="5896" width="7.140625" customWidth="1"/>
    <col min="5897" max="5897" width="6.85546875" customWidth="1"/>
    <col min="5898" max="5898" width="5.85546875" customWidth="1"/>
    <col min="5899" max="5899" width="7.7109375" customWidth="1"/>
    <col min="5900" max="5900" width="7.85546875" customWidth="1"/>
    <col min="5901" max="5901" width="7.140625" customWidth="1"/>
    <col min="5902" max="5902" width="5" customWidth="1"/>
    <col min="5903" max="5903" width="6.85546875" customWidth="1"/>
    <col min="5904" max="5904" width="10" customWidth="1"/>
    <col min="5905" max="5905" width="5.42578125" customWidth="1"/>
    <col min="5906" max="5906" width="5.7109375" customWidth="1"/>
    <col min="5907" max="5907" width="10" customWidth="1"/>
    <col min="5908" max="5908" width="5.28515625" customWidth="1"/>
    <col min="6144" max="6144" width="2.85546875" customWidth="1"/>
    <col min="6145" max="6145" width="3.7109375" customWidth="1"/>
    <col min="6146" max="6146" width="20" customWidth="1"/>
    <col min="6147" max="6147" width="17.85546875" customWidth="1"/>
    <col min="6148" max="6149" width="7.85546875" customWidth="1"/>
    <col min="6150" max="6150" width="14.85546875" customWidth="1"/>
    <col min="6151" max="6151" width="8.85546875" customWidth="1"/>
    <col min="6152" max="6152" width="7.140625" customWidth="1"/>
    <col min="6153" max="6153" width="6.85546875" customWidth="1"/>
    <col min="6154" max="6154" width="5.85546875" customWidth="1"/>
    <col min="6155" max="6155" width="7.7109375" customWidth="1"/>
    <col min="6156" max="6156" width="7.85546875" customWidth="1"/>
    <col min="6157" max="6157" width="7.140625" customWidth="1"/>
    <col min="6158" max="6158" width="5" customWidth="1"/>
    <col min="6159" max="6159" width="6.85546875" customWidth="1"/>
    <col min="6160" max="6160" width="10" customWidth="1"/>
    <col min="6161" max="6161" width="5.42578125" customWidth="1"/>
    <col min="6162" max="6162" width="5.7109375" customWidth="1"/>
    <col min="6163" max="6163" width="10" customWidth="1"/>
    <col min="6164" max="6164" width="5.28515625" customWidth="1"/>
    <col min="6400" max="6400" width="2.85546875" customWidth="1"/>
    <col min="6401" max="6401" width="3.7109375" customWidth="1"/>
    <col min="6402" max="6402" width="20" customWidth="1"/>
    <col min="6403" max="6403" width="17.85546875" customWidth="1"/>
    <col min="6404" max="6405" width="7.85546875" customWidth="1"/>
    <col min="6406" max="6406" width="14.85546875" customWidth="1"/>
    <col min="6407" max="6407" width="8.85546875" customWidth="1"/>
    <col min="6408" max="6408" width="7.140625" customWidth="1"/>
    <col min="6409" max="6409" width="6.85546875" customWidth="1"/>
    <col min="6410" max="6410" width="5.85546875" customWidth="1"/>
    <col min="6411" max="6411" width="7.7109375" customWidth="1"/>
    <col min="6412" max="6412" width="7.85546875" customWidth="1"/>
    <col min="6413" max="6413" width="7.140625" customWidth="1"/>
    <col min="6414" max="6414" width="5" customWidth="1"/>
    <col min="6415" max="6415" width="6.85546875" customWidth="1"/>
    <col min="6416" max="6416" width="10" customWidth="1"/>
    <col min="6417" max="6417" width="5.42578125" customWidth="1"/>
    <col min="6418" max="6418" width="5.7109375" customWidth="1"/>
    <col min="6419" max="6419" width="10" customWidth="1"/>
    <col min="6420" max="6420" width="5.28515625" customWidth="1"/>
    <col min="6656" max="6656" width="2.85546875" customWidth="1"/>
    <col min="6657" max="6657" width="3.7109375" customWidth="1"/>
    <col min="6658" max="6658" width="20" customWidth="1"/>
    <col min="6659" max="6659" width="17.85546875" customWidth="1"/>
    <col min="6660" max="6661" width="7.85546875" customWidth="1"/>
    <col min="6662" max="6662" width="14.85546875" customWidth="1"/>
    <col min="6663" max="6663" width="8.85546875" customWidth="1"/>
    <col min="6664" max="6664" width="7.140625" customWidth="1"/>
    <col min="6665" max="6665" width="6.85546875" customWidth="1"/>
    <col min="6666" max="6666" width="5.85546875" customWidth="1"/>
    <col min="6667" max="6667" width="7.7109375" customWidth="1"/>
    <col min="6668" max="6668" width="7.85546875" customWidth="1"/>
    <col min="6669" max="6669" width="7.140625" customWidth="1"/>
    <col min="6670" max="6670" width="5" customWidth="1"/>
    <col min="6671" max="6671" width="6.85546875" customWidth="1"/>
    <col min="6672" max="6672" width="10" customWidth="1"/>
    <col min="6673" max="6673" width="5.42578125" customWidth="1"/>
    <col min="6674" max="6674" width="5.7109375" customWidth="1"/>
    <col min="6675" max="6675" width="10" customWidth="1"/>
    <col min="6676" max="6676" width="5.28515625" customWidth="1"/>
    <col min="6912" max="6912" width="2.85546875" customWidth="1"/>
    <col min="6913" max="6913" width="3.7109375" customWidth="1"/>
    <col min="6914" max="6914" width="20" customWidth="1"/>
    <col min="6915" max="6915" width="17.85546875" customWidth="1"/>
    <col min="6916" max="6917" width="7.85546875" customWidth="1"/>
    <col min="6918" max="6918" width="14.85546875" customWidth="1"/>
    <col min="6919" max="6919" width="8.85546875" customWidth="1"/>
    <col min="6920" max="6920" width="7.140625" customWidth="1"/>
    <col min="6921" max="6921" width="6.85546875" customWidth="1"/>
    <col min="6922" max="6922" width="5.85546875" customWidth="1"/>
    <col min="6923" max="6923" width="7.7109375" customWidth="1"/>
    <col min="6924" max="6924" width="7.85546875" customWidth="1"/>
    <col min="6925" max="6925" width="7.140625" customWidth="1"/>
    <col min="6926" max="6926" width="5" customWidth="1"/>
    <col min="6927" max="6927" width="6.85546875" customWidth="1"/>
    <col min="6928" max="6928" width="10" customWidth="1"/>
    <col min="6929" max="6929" width="5.42578125" customWidth="1"/>
    <col min="6930" max="6930" width="5.7109375" customWidth="1"/>
    <col min="6931" max="6931" width="10" customWidth="1"/>
    <col min="6932" max="6932" width="5.28515625" customWidth="1"/>
    <col min="7168" max="7168" width="2.85546875" customWidth="1"/>
    <col min="7169" max="7169" width="3.7109375" customWidth="1"/>
    <col min="7170" max="7170" width="20" customWidth="1"/>
    <col min="7171" max="7171" width="17.85546875" customWidth="1"/>
    <col min="7172" max="7173" width="7.85546875" customWidth="1"/>
    <col min="7174" max="7174" width="14.85546875" customWidth="1"/>
    <col min="7175" max="7175" width="8.85546875" customWidth="1"/>
    <col min="7176" max="7176" width="7.140625" customWidth="1"/>
    <col min="7177" max="7177" width="6.85546875" customWidth="1"/>
    <col min="7178" max="7178" width="5.85546875" customWidth="1"/>
    <col min="7179" max="7179" width="7.7109375" customWidth="1"/>
    <col min="7180" max="7180" width="7.85546875" customWidth="1"/>
    <col min="7181" max="7181" width="7.140625" customWidth="1"/>
    <col min="7182" max="7182" width="5" customWidth="1"/>
    <col min="7183" max="7183" width="6.85546875" customWidth="1"/>
    <col min="7184" max="7184" width="10" customWidth="1"/>
    <col min="7185" max="7185" width="5.42578125" customWidth="1"/>
    <col min="7186" max="7186" width="5.7109375" customWidth="1"/>
    <col min="7187" max="7187" width="10" customWidth="1"/>
    <col min="7188" max="7188" width="5.28515625" customWidth="1"/>
    <col min="7424" max="7424" width="2.85546875" customWidth="1"/>
    <col min="7425" max="7425" width="3.7109375" customWidth="1"/>
    <col min="7426" max="7426" width="20" customWidth="1"/>
    <col min="7427" max="7427" width="17.85546875" customWidth="1"/>
    <col min="7428" max="7429" width="7.85546875" customWidth="1"/>
    <col min="7430" max="7430" width="14.85546875" customWidth="1"/>
    <col min="7431" max="7431" width="8.85546875" customWidth="1"/>
    <col min="7432" max="7432" width="7.140625" customWidth="1"/>
    <col min="7433" max="7433" width="6.85546875" customWidth="1"/>
    <col min="7434" max="7434" width="5.85546875" customWidth="1"/>
    <col min="7435" max="7435" width="7.7109375" customWidth="1"/>
    <col min="7436" max="7436" width="7.85546875" customWidth="1"/>
    <col min="7437" max="7437" width="7.140625" customWidth="1"/>
    <col min="7438" max="7438" width="5" customWidth="1"/>
    <col min="7439" max="7439" width="6.85546875" customWidth="1"/>
    <col min="7440" max="7440" width="10" customWidth="1"/>
    <col min="7441" max="7441" width="5.42578125" customWidth="1"/>
    <col min="7442" max="7442" width="5.7109375" customWidth="1"/>
    <col min="7443" max="7443" width="10" customWidth="1"/>
    <col min="7444" max="7444" width="5.28515625" customWidth="1"/>
    <col min="7680" max="7680" width="2.85546875" customWidth="1"/>
    <col min="7681" max="7681" width="3.7109375" customWidth="1"/>
    <col min="7682" max="7682" width="20" customWidth="1"/>
    <col min="7683" max="7683" width="17.85546875" customWidth="1"/>
    <col min="7684" max="7685" width="7.85546875" customWidth="1"/>
    <col min="7686" max="7686" width="14.85546875" customWidth="1"/>
    <col min="7687" max="7687" width="8.85546875" customWidth="1"/>
    <col min="7688" max="7688" width="7.140625" customWidth="1"/>
    <col min="7689" max="7689" width="6.85546875" customWidth="1"/>
    <col min="7690" max="7690" width="5.85546875" customWidth="1"/>
    <col min="7691" max="7691" width="7.7109375" customWidth="1"/>
    <col min="7692" max="7692" width="7.85546875" customWidth="1"/>
    <col min="7693" max="7693" width="7.140625" customWidth="1"/>
    <col min="7694" max="7694" width="5" customWidth="1"/>
    <col min="7695" max="7695" width="6.85546875" customWidth="1"/>
    <col min="7696" max="7696" width="10" customWidth="1"/>
    <col min="7697" max="7697" width="5.42578125" customWidth="1"/>
    <col min="7698" max="7698" width="5.7109375" customWidth="1"/>
    <col min="7699" max="7699" width="10" customWidth="1"/>
    <col min="7700" max="7700" width="5.28515625" customWidth="1"/>
    <col min="7936" max="7936" width="2.85546875" customWidth="1"/>
    <col min="7937" max="7937" width="3.7109375" customWidth="1"/>
    <col min="7938" max="7938" width="20" customWidth="1"/>
    <col min="7939" max="7939" width="17.85546875" customWidth="1"/>
    <col min="7940" max="7941" width="7.85546875" customWidth="1"/>
    <col min="7942" max="7942" width="14.85546875" customWidth="1"/>
    <col min="7943" max="7943" width="8.85546875" customWidth="1"/>
    <col min="7944" max="7944" width="7.140625" customWidth="1"/>
    <col min="7945" max="7945" width="6.85546875" customWidth="1"/>
    <col min="7946" max="7946" width="5.85546875" customWidth="1"/>
    <col min="7947" max="7947" width="7.7109375" customWidth="1"/>
    <col min="7948" max="7948" width="7.85546875" customWidth="1"/>
    <col min="7949" max="7949" width="7.140625" customWidth="1"/>
    <col min="7950" max="7950" width="5" customWidth="1"/>
    <col min="7951" max="7951" width="6.85546875" customWidth="1"/>
    <col min="7952" max="7952" width="10" customWidth="1"/>
    <col min="7953" max="7953" width="5.42578125" customWidth="1"/>
    <col min="7954" max="7954" width="5.7109375" customWidth="1"/>
    <col min="7955" max="7955" width="10" customWidth="1"/>
    <col min="7956" max="7956" width="5.28515625" customWidth="1"/>
    <col min="8192" max="8192" width="2.85546875" customWidth="1"/>
    <col min="8193" max="8193" width="3.7109375" customWidth="1"/>
    <col min="8194" max="8194" width="20" customWidth="1"/>
    <col min="8195" max="8195" width="17.85546875" customWidth="1"/>
    <col min="8196" max="8197" width="7.85546875" customWidth="1"/>
    <col min="8198" max="8198" width="14.85546875" customWidth="1"/>
    <col min="8199" max="8199" width="8.85546875" customWidth="1"/>
    <col min="8200" max="8200" width="7.140625" customWidth="1"/>
    <col min="8201" max="8201" width="6.85546875" customWidth="1"/>
    <col min="8202" max="8202" width="5.85546875" customWidth="1"/>
    <col min="8203" max="8203" width="7.7109375" customWidth="1"/>
    <col min="8204" max="8204" width="7.85546875" customWidth="1"/>
    <col min="8205" max="8205" width="7.140625" customWidth="1"/>
    <col min="8206" max="8206" width="5" customWidth="1"/>
    <col min="8207" max="8207" width="6.85546875" customWidth="1"/>
    <col min="8208" max="8208" width="10" customWidth="1"/>
    <col min="8209" max="8209" width="5.42578125" customWidth="1"/>
    <col min="8210" max="8210" width="5.7109375" customWidth="1"/>
    <col min="8211" max="8211" width="10" customWidth="1"/>
    <col min="8212" max="8212" width="5.28515625" customWidth="1"/>
    <col min="8448" max="8448" width="2.85546875" customWidth="1"/>
    <col min="8449" max="8449" width="3.7109375" customWidth="1"/>
    <col min="8450" max="8450" width="20" customWidth="1"/>
    <col min="8451" max="8451" width="17.85546875" customWidth="1"/>
    <col min="8452" max="8453" width="7.85546875" customWidth="1"/>
    <col min="8454" max="8454" width="14.85546875" customWidth="1"/>
    <col min="8455" max="8455" width="8.85546875" customWidth="1"/>
    <col min="8456" max="8456" width="7.140625" customWidth="1"/>
    <col min="8457" max="8457" width="6.85546875" customWidth="1"/>
    <col min="8458" max="8458" width="5.85546875" customWidth="1"/>
    <col min="8459" max="8459" width="7.7109375" customWidth="1"/>
    <col min="8460" max="8460" width="7.85546875" customWidth="1"/>
    <col min="8461" max="8461" width="7.140625" customWidth="1"/>
    <col min="8462" max="8462" width="5" customWidth="1"/>
    <col min="8463" max="8463" width="6.85546875" customWidth="1"/>
    <col min="8464" max="8464" width="10" customWidth="1"/>
    <col min="8465" max="8465" width="5.42578125" customWidth="1"/>
    <col min="8466" max="8466" width="5.7109375" customWidth="1"/>
    <col min="8467" max="8467" width="10" customWidth="1"/>
    <col min="8468" max="8468" width="5.28515625" customWidth="1"/>
    <col min="8704" max="8704" width="2.85546875" customWidth="1"/>
    <col min="8705" max="8705" width="3.7109375" customWidth="1"/>
    <col min="8706" max="8706" width="20" customWidth="1"/>
    <col min="8707" max="8707" width="17.85546875" customWidth="1"/>
    <col min="8708" max="8709" width="7.85546875" customWidth="1"/>
    <col min="8710" max="8710" width="14.85546875" customWidth="1"/>
    <col min="8711" max="8711" width="8.85546875" customWidth="1"/>
    <col min="8712" max="8712" width="7.140625" customWidth="1"/>
    <col min="8713" max="8713" width="6.85546875" customWidth="1"/>
    <col min="8714" max="8714" width="5.85546875" customWidth="1"/>
    <col min="8715" max="8715" width="7.7109375" customWidth="1"/>
    <col min="8716" max="8716" width="7.85546875" customWidth="1"/>
    <col min="8717" max="8717" width="7.140625" customWidth="1"/>
    <col min="8718" max="8718" width="5" customWidth="1"/>
    <col min="8719" max="8719" width="6.85546875" customWidth="1"/>
    <col min="8720" max="8720" width="10" customWidth="1"/>
    <col min="8721" max="8721" width="5.42578125" customWidth="1"/>
    <col min="8722" max="8722" width="5.7109375" customWidth="1"/>
    <col min="8723" max="8723" width="10" customWidth="1"/>
    <col min="8724" max="8724" width="5.28515625" customWidth="1"/>
    <col min="8960" max="8960" width="2.85546875" customWidth="1"/>
    <col min="8961" max="8961" width="3.7109375" customWidth="1"/>
    <col min="8962" max="8962" width="20" customWidth="1"/>
    <col min="8963" max="8963" width="17.85546875" customWidth="1"/>
    <col min="8964" max="8965" width="7.85546875" customWidth="1"/>
    <col min="8966" max="8966" width="14.85546875" customWidth="1"/>
    <col min="8967" max="8967" width="8.85546875" customWidth="1"/>
    <col min="8968" max="8968" width="7.140625" customWidth="1"/>
    <col min="8969" max="8969" width="6.85546875" customWidth="1"/>
    <col min="8970" max="8970" width="5.85546875" customWidth="1"/>
    <col min="8971" max="8971" width="7.7109375" customWidth="1"/>
    <col min="8972" max="8972" width="7.85546875" customWidth="1"/>
    <col min="8973" max="8973" width="7.140625" customWidth="1"/>
    <col min="8974" max="8974" width="5" customWidth="1"/>
    <col min="8975" max="8975" width="6.85546875" customWidth="1"/>
    <col min="8976" max="8976" width="10" customWidth="1"/>
    <col min="8977" max="8977" width="5.42578125" customWidth="1"/>
    <col min="8978" max="8978" width="5.7109375" customWidth="1"/>
    <col min="8979" max="8979" width="10" customWidth="1"/>
    <col min="8980" max="8980" width="5.28515625" customWidth="1"/>
    <col min="9216" max="9216" width="2.85546875" customWidth="1"/>
    <col min="9217" max="9217" width="3.7109375" customWidth="1"/>
    <col min="9218" max="9218" width="20" customWidth="1"/>
    <col min="9219" max="9219" width="17.85546875" customWidth="1"/>
    <col min="9220" max="9221" width="7.85546875" customWidth="1"/>
    <col min="9222" max="9222" width="14.85546875" customWidth="1"/>
    <col min="9223" max="9223" width="8.85546875" customWidth="1"/>
    <col min="9224" max="9224" width="7.140625" customWidth="1"/>
    <col min="9225" max="9225" width="6.85546875" customWidth="1"/>
    <col min="9226" max="9226" width="5.85546875" customWidth="1"/>
    <col min="9227" max="9227" width="7.7109375" customWidth="1"/>
    <col min="9228" max="9228" width="7.85546875" customWidth="1"/>
    <col min="9229" max="9229" width="7.140625" customWidth="1"/>
    <col min="9230" max="9230" width="5" customWidth="1"/>
    <col min="9231" max="9231" width="6.85546875" customWidth="1"/>
    <col min="9232" max="9232" width="10" customWidth="1"/>
    <col min="9233" max="9233" width="5.42578125" customWidth="1"/>
    <col min="9234" max="9234" width="5.7109375" customWidth="1"/>
    <col min="9235" max="9235" width="10" customWidth="1"/>
    <col min="9236" max="9236" width="5.28515625" customWidth="1"/>
    <col min="9472" max="9472" width="2.85546875" customWidth="1"/>
    <col min="9473" max="9473" width="3.7109375" customWidth="1"/>
    <col min="9474" max="9474" width="20" customWidth="1"/>
    <col min="9475" max="9475" width="17.85546875" customWidth="1"/>
    <col min="9476" max="9477" width="7.85546875" customWidth="1"/>
    <col min="9478" max="9478" width="14.85546875" customWidth="1"/>
    <col min="9479" max="9479" width="8.85546875" customWidth="1"/>
    <col min="9480" max="9480" width="7.140625" customWidth="1"/>
    <col min="9481" max="9481" width="6.85546875" customWidth="1"/>
    <col min="9482" max="9482" width="5.85546875" customWidth="1"/>
    <col min="9483" max="9483" width="7.7109375" customWidth="1"/>
    <col min="9484" max="9484" width="7.85546875" customWidth="1"/>
    <col min="9485" max="9485" width="7.140625" customWidth="1"/>
    <col min="9486" max="9486" width="5" customWidth="1"/>
    <col min="9487" max="9487" width="6.85546875" customWidth="1"/>
    <col min="9488" max="9488" width="10" customWidth="1"/>
    <col min="9489" max="9489" width="5.42578125" customWidth="1"/>
    <col min="9490" max="9490" width="5.7109375" customWidth="1"/>
    <col min="9491" max="9491" width="10" customWidth="1"/>
    <col min="9492" max="9492" width="5.28515625" customWidth="1"/>
    <col min="9728" max="9728" width="2.85546875" customWidth="1"/>
    <col min="9729" max="9729" width="3.7109375" customWidth="1"/>
    <col min="9730" max="9730" width="20" customWidth="1"/>
    <col min="9731" max="9731" width="17.85546875" customWidth="1"/>
    <col min="9732" max="9733" width="7.85546875" customWidth="1"/>
    <col min="9734" max="9734" width="14.85546875" customWidth="1"/>
    <col min="9735" max="9735" width="8.85546875" customWidth="1"/>
    <col min="9736" max="9736" width="7.140625" customWidth="1"/>
    <col min="9737" max="9737" width="6.85546875" customWidth="1"/>
    <col min="9738" max="9738" width="5.85546875" customWidth="1"/>
    <col min="9739" max="9739" width="7.7109375" customWidth="1"/>
    <col min="9740" max="9740" width="7.85546875" customWidth="1"/>
    <col min="9741" max="9741" width="7.140625" customWidth="1"/>
    <col min="9742" max="9742" width="5" customWidth="1"/>
    <col min="9743" max="9743" width="6.85546875" customWidth="1"/>
    <col min="9744" max="9744" width="10" customWidth="1"/>
    <col min="9745" max="9745" width="5.42578125" customWidth="1"/>
    <col min="9746" max="9746" width="5.7109375" customWidth="1"/>
    <col min="9747" max="9747" width="10" customWidth="1"/>
    <col min="9748" max="9748" width="5.28515625" customWidth="1"/>
    <col min="9984" max="9984" width="2.85546875" customWidth="1"/>
    <col min="9985" max="9985" width="3.7109375" customWidth="1"/>
    <col min="9986" max="9986" width="20" customWidth="1"/>
    <col min="9987" max="9987" width="17.85546875" customWidth="1"/>
    <col min="9988" max="9989" width="7.85546875" customWidth="1"/>
    <col min="9990" max="9990" width="14.85546875" customWidth="1"/>
    <col min="9991" max="9991" width="8.85546875" customWidth="1"/>
    <col min="9992" max="9992" width="7.140625" customWidth="1"/>
    <col min="9993" max="9993" width="6.85546875" customWidth="1"/>
    <col min="9994" max="9994" width="5.85546875" customWidth="1"/>
    <col min="9995" max="9995" width="7.7109375" customWidth="1"/>
    <col min="9996" max="9996" width="7.85546875" customWidth="1"/>
    <col min="9997" max="9997" width="7.140625" customWidth="1"/>
    <col min="9998" max="9998" width="5" customWidth="1"/>
    <col min="9999" max="9999" width="6.85546875" customWidth="1"/>
    <col min="10000" max="10000" width="10" customWidth="1"/>
    <col min="10001" max="10001" width="5.42578125" customWidth="1"/>
    <col min="10002" max="10002" width="5.7109375" customWidth="1"/>
    <col min="10003" max="10003" width="10" customWidth="1"/>
    <col min="10004" max="10004" width="5.28515625" customWidth="1"/>
    <col min="10240" max="10240" width="2.85546875" customWidth="1"/>
    <col min="10241" max="10241" width="3.7109375" customWidth="1"/>
    <col min="10242" max="10242" width="20" customWidth="1"/>
    <col min="10243" max="10243" width="17.85546875" customWidth="1"/>
    <col min="10244" max="10245" width="7.85546875" customWidth="1"/>
    <col min="10246" max="10246" width="14.85546875" customWidth="1"/>
    <col min="10247" max="10247" width="8.85546875" customWidth="1"/>
    <col min="10248" max="10248" width="7.140625" customWidth="1"/>
    <col min="10249" max="10249" width="6.85546875" customWidth="1"/>
    <col min="10250" max="10250" width="5.85546875" customWidth="1"/>
    <col min="10251" max="10251" width="7.7109375" customWidth="1"/>
    <col min="10252" max="10252" width="7.85546875" customWidth="1"/>
    <col min="10253" max="10253" width="7.140625" customWidth="1"/>
    <col min="10254" max="10254" width="5" customWidth="1"/>
    <col min="10255" max="10255" width="6.85546875" customWidth="1"/>
    <col min="10256" max="10256" width="10" customWidth="1"/>
    <col min="10257" max="10257" width="5.42578125" customWidth="1"/>
    <col min="10258" max="10258" width="5.7109375" customWidth="1"/>
    <col min="10259" max="10259" width="10" customWidth="1"/>
    <col min="10260" max="10260" width="5.28515625" customWidth="1"/>
    <col min="10496" max="10496" width="2.85546875" customWidth="1"/>
    <col min="10497" max="10497" width="3.7109375" customWidth="1"/>
    <col min="10498" max="10498" width="20" customWidth="1"/>
    <col min="10499" max="10499" width="17.85546875" customWidth="1"/>
    <col min="10500" max="10501" width="7.85546875" customWidth="1"/>
    <col min="10502" max="10502" width="14.85546875" customWidth="1"/>
    <col min="10503" max="10503" width="8.85546875" customWidth="1"/>
    <col min="10504" max="10504" width="7.140625" customWidth="1"/>
    <col min="10505" max="10505" width="6.85546875" customWidth="1"/>
    <col min="10506" max="10506" width="5.85546875" customWidth="1"/>
    <col min="10507" max="10507" width="7.7109375" customWidth="1"/>
    <col min="10508" max="10508" width="7.85546875" customWidth="1"/>
    <col min="10509" max="10509" width="7.140625" customWidth="1"/>
    <col min="10510" max="10510" width="5" customWidth="1"/>
    <col min="10511" max="10511" width="6.85546875" customWidth="1"/>
    <col min="10512" max="10512" width="10" customWidth="1"/>
    <col min="10513" max="10513" width="5.42578125" customWidth="1"/>
    <col min="10514" max="10514" width="5.7109375" customWidth="1"/>
    <col min="10515" max="10515" width="10" customWidth="1"/>
    <col min="10516" max="10516" width="5.28515625" customWidth="1"/>
    <col min="10752" max="10752" width="2.85546875" customWidth="1"/>
    <col min="10753" max="10753" width="3.7109375" customWidth="1"/>
    <col min="10754" max="10754" width="20" customWidth="1"/>
    <col min="10755" max="10755" width="17.85546875" customWidth="1"/>
    <col min="10756" max="10757" width="7.85546875" customWidth="1"/>
    <col min="10758" max="10758" width="14.85546875" customWidth="1"/>
    <col min="10759" max="10759" width="8.85546875" customWidth="1"/>
    <col min="10760" max="10760" width="7.140625" customWidth="1"/>
    <col min="10761" max="10761" width="6.85546875" customWidth="1"/>
    <col min="10762" max="10762" width="5.85546875" customWidth="1"/>
    <col min="10763" max="10763" width="7.7109375" customWidth="1"/>
    <col min="10764" max="10764" width="7.85546875" customWidth="1"/>
    <col min="10765" max="10765" width="7.140625" customWidth="1"/>
    <col min="10766" max="10766" width="5" customWidth="1"/>
    <col min="10767" max="10767" width="6.85546875" customWidth="1"/>
    <col min="10768" max="10768" width="10" customWidth="1"/>
    <col min="10769" max="10769" width="5.42578125" customWidth="1"/>
    <col min="10770" max="10770" width="5.7109375" customWidth="1"/>
    <col min="10771" max="10771" width="10" customWidth="1"/>
    <col min="10772" max="10772" width="5.28515625" customWidth="1"/>
    <col min="11008" max="11008" width="2.85546875" customWidth="1"/>
    <col min="11009" max="11009" width="3.7109375" customWidth="1"/>
    <col min="11010" max="11010" width="20" customWidth="1"/>
    <col min="11011" max="11011" width="17.85546875" customWidth="1"/>
    <col min="11012" max="11013" width="7.85546875" customWidth="1"/>
    <col min="11014" max="11014" width="14.85546875" customWidth="1"/>
    <col min="11015" max="11015" width="8.85546875" customWidth="1"/>
    <col min="11016" max="11016" width="7.140625" customWidth="1"/>
    <col min="11017" max="11017" width="6.85546875" customWidth="1"/>
    <col min="11018" max="11018" width="5.85546875" customWidth="1"/>
    <col min="11019" max="11019" width="7.7109375" customWidth="1"/>
    <col min="11020" max="11020" width="7.85546875" customWidth="1"/>
    <col min="11021" max="11021" width="7.140625" customWidth="1"/>
    <col min="11022" max="11022" width="5" customWidth="1"/>
    <col min="11023" max="11023" width="6.85546875" customWidth="1"/>
    <col min="11024" max="11024" width="10" customWidth="1"/>
    <col min="11025" max="11025" width="5.42578125" customWidth="1"/>
    <col min="11026" max="11026" width="5.7109375" customWidth="1"/>
    <col min="11027" max="11027" width="10" customWidth="1"/>
    <col min="11028" max="11028" width="5.28515625" customWidth="1"/>
    <col min="11264" max="11264" width="2.85546875" customWidth="1"/>
    <col min="11265" max="11265" width="3.7109375" customWidth="1"/>
    <col min="11266" max="11266" width="20" customWidth="1"/>
    <col min="11267" max="11267" width="17.85546875" customWidth="1"/>
    <col min="11268" max="11269" width="7.85546875" customWidth="1"/>
    <col min="11270" max="11270" width="14.85546875" customWidth="1"/>
    <col min="11271" max="11271" width="8.85546875" customWidth="1"/>
    <col min="11272" max="11272" width="7.140625" customWidth="1"/>
    <col min="11273" max="11273" width="6.85546875" customWidth="1"/>
    <col min="11274" max="11274" width="5.85546875" customWidth="1"/>
    <col min="11275" max="11275" width="7.7109375" customWidth="1"/>
    <col min="11276" max="11276" width="7.85546875" customWidth="1"/>
    <col min="11277" max="11277" width="7.140625" customWidth="1"/>
    <col min="11278" max="11278" width="5" customWidth="1"/>
    <col min="11279" max="11279" width="6.85546875" customWidth="1"/>
    <col min="11280" max="11280" width="10" customWidth="1"/>
    <col min="11281" max="11281" width="5.42578125" customWidth="1"/>
    <col min="11282" max="11282" width="5.7109375" customWidth="1"/>
    <col min="11283" max="11283" width="10" customWidth="1"/>
    <col min="11284" max="11284" width="5.28515625" customWidth="1"/>
    <col min="11520" max="11520" width="2.85546875" customWidth="1"/>
    <col min="11521" max="11521" width="3.7109375" customWidth="1"/>
    <col min="11522" max="11522" width="20" customWidth="1"/>
    <col min="11523" max="11523" width="17.85546875" customWidth="1"/>
    <col min="11524" max="11525" width="7.85546875" customWidth="1"/>
    <col min="11526" max="11526" width="14.85546875" customWidth="1"/>
    <col min="11527" max="11527" width="8.85546875" customWidth="1"/>
    <col min="11528" max="11528" width="7.140625" customWidth="1"/>
    <col min="11529" max="11529" width="6.85546875" customWidth="1"/>
    <col min="11530" max="11530" width="5.85546875" customWidth="1"/>
    <col min="11531" max="11531" width="7.7109375" customWidth="1"/>
    <col min="11532" max="11532" width="7.85546875" customWidth="1"/>
    <col min="11533" max="11533" width="7.140625" customWidth="1"/>
    <col min="11534" max="11534" width="5" customWidth="1"/>
    <col min="11535" max="11535" width="6.85546875" customWidth="1"/>
    <col min="11536" max="11536" width="10" customWidth="1"/>
    <col min="11537" max="11537" width="5.42578125" customWidth="1"/>
    <col min="11538" max="11538" width="5.7109375" customWidth="1"/>
    <col min="11539" max="11539" width="10" customWidth="1"/>
    <col min="11540" max="11540" width="5.28515625" customWidth="1"/>
    <col min="11776" max="11776" width="2.85546875" customWidth="1"/>
    <col min="11777" max="11777" width="3.7109375" customWidth="1"/>
    <col min="11778" max="11778" width="20" customWidth="1"/>
    <col min="11779" max="11779" width="17.85546875" customWidth="1"/>
    <col min="11780" max="11781" width="7.85546875" customWidth="1"/>
    <col min="11782" max="11782" width="14.85546875" customWidth="1"/>
    <col min="11783" max="11783" width="8.85546875" customWidth="1"/>
    <col min="11784" max="11784" width="7.140625" customWidth="1"/>
    <col min="11785" max="11785" width="6.85546875" customWidth="1"/>
    <col min="11786" max="11786" width="5.85546875" customWidth="1"/>
    <col min="11787" max="11787" width="7.7109375" customWidth="1"/>
    <col min="11788" max="11788" width="7.85546875" customWidth="1"/>
    <col min="11789" max="11789" width="7.140625" customWidth="1"/>
    <col min="11790" max="11790" width="5" customWidth="1"/>
    <col min="11791" max="11791" width="6.85546875" customWidth="1"/>
    <col min="11792" max="11792" width="10" customWidth="1"/>
    <col min="11793" max="11793" width="5.42578125" customWidth="1"/>
    <col min="11794" max="11794" width="5.7109375" customWidth="1"/>
    <col min="11795" max="11795" width="10" customWidth="1"/>
    <col min="11796" max="11796" width="5.28515625" customWidth="1"/>
    <col min="12032" max="12032" width="2.85546875" customWidth="1"/>
    <col min="12033" max="12033" width="3.7109375" customWidth="1"/>
    <col min="12034" max="12034" width="20" customWidth="1"/>
    <col min="12035" max="12035" width="17.85546875" customWidth="1"/>
    <col min="12036" max="12037" width="7.85546875" customWidth="1"/>
    <col min="12038" max="12038" width="14.85546875" customWidth="1"/>
    <col min="12039" max="12039" width="8.85546875" customWidth="1"/>
    <col min="12040" max="12040" width="7.140625" customWidth="1"/>
    <col min="12041" max="12041" width="6.85546875" customWidth="1"/>
    <col min="12042" max="12042" width="5.85546875" customWidth="1"/>
    <col min="12043" max="12043" width="7.7109375" customWidth="1"/>
    <col min="12044" max="12044" width="7.85546875" customWidth="1"/>
    <col min="12045" max="12045" width="7.140625" customWidth="1"/>
    <col min="12046" max="12046" width="5" customWidth="1"/>
    <col min="12047" max="12047" width="6.85546875" customWidth="1"/>
    <col min="12048" max="12048" width="10" customWidth="1"/>
    <col min="12049" max="12049" width="5.42578125" customWidth="1"/>
    <col min="12050" max="12050" width="5.7109375" customWidth="1"/>
    <col min="12051" max="12051" width="10" customWidth="1"/>
    <col min="12052" max="12052" width="5.28515625" customWidth="1"/>
    <col min="12288" max="12288" width="2.85546875" customWidth="1"/>
    <col min="12289" max="12289" width="3.7109375" customWidth="1"/>
    <col min="12290" max="12290" width="20" customWidth="1"/>
    <col min="12291" max="12291" width="17.85546875" customWidth="1"/>
    <col min="12292" max="12293" width="7.85546875" customWidth="1"/>
    <col min="12294" max="12294" width="14.85546875" customWidth="1"/>
    <col min="12295" max="12295" width="8.85546875" customWidth="1"/>
    <col min="12296" max="12296" width="7.140625" customWidth="1"/>
    <col min="12297" max="12297" width="6.85546875" customWidth="1"/>
    <col min="12298" max="12298" width="5.85546875" customWidth="1"/>
    <col min="12299" max="12299" width="7.7109375" customWidth="1"/>
    <col min="12300" max="12300" width="7.85546875" customWidth="1"/>
    <col min="12301" max="12301" width="7.140625" customWidth="1"/>
    <col min="12302" max="12302" width="5" customWidth="1"/>
    <col min="12303" max="12303" width="6.85546875" customWidth="1"/>
    <col min="12304" max="12304" width="10" customWidth="1"/>
    <col min="12305" max="12305" width="5.42578125" customWidth="1"/>
    <col min="12306" max="12306" width="5.7109375" customWidth="1"/>
    <col min="12307" max="12307" width="10" customWidth="1"/>
    <col min="12308" max="12308" width="5.28515625" customWidth="1"/>
    <col min="12544" max="12544" width="2.85546875" customWidth="1"/>
    <col min="12545" max="12545" width="3.7109375" customWidth="1"/>
    <col min="12546" max="12546" width="20" customWidth="1"/>
    <col min="12547" max="12547" width="17.85546875" customWidth="1"/>
    <col min="12548" max="12549" width="7.85546875" customWidth="1"/>
    <col min="12550" max="12550" width="14.85546875" customWidth="1"/>
    <col min="12551" max="12551" width="8.85546875" customWidth="1"/>
    <col min="12552" max="12552" width="7.140625" customWidth="1"/>
    <col min="12553" max="12553" width="6.85546875" customWidth="1"/>
    <col min="12554" max="12554" width="5.85546875" customWidth="1"/>
    <col min="12555" max="12555" width="7.7109375" customWidth="1"/>
    <col min="12556" max="12556" width="7.85546875" customWidth="1"/>
    <col min="12557" max="12557" width="7.140625" customWidth="1"/>
    <col min="12558" max="12558" width="5" customWidth="1"/>
    <col min="12559" max="12559" width="6.85546875" customWidth="1"/>
    <col min="12560" max="12560" width="10" customWidth="1"/>
    <col min="12561" max="12561" width="5.42578125" customWidth="1"/>
    <col min="12562" max="12562" width="5.7109375" customWidth="1"/>
    <col min="12563" max="12563" width="10" customWidth="1"/>
    <col min="12564" max="12564" width="5.28515625" customWidth="1"/>
    <col min="12800" max="12800" width="2.85546875" customWidth="1"/>
    <col min="12801" max="12801" width="3.7109375" customWidth="1"/>
    <col min="12802" max="12802" width="20" customWidth="1"/>
    <col min="12803" max="12803" width="17.85546875" customWidth="1"/>
    <col min="12804" max="12805" width="7.85546875" customWidth="1"/>
    <col min="12806" max="12806" width="14.85546875" customWidth="1"/>
    <col min="12807" max="12807" width="8.85546875" customWidth="1"/>
    <col min="12808" max="12808" width="7.140625" customWidth="1"/>
    <col min="12809" max="12809" width="6.85546875" customWidth="1"/>
    <col min="12810" max="12810" width="5.85546875" customWidth="1"/>
    <col min="12811" max="12811" width="7.7109375" customWidth="1"/>
    <col min="12812" max="12812" width="7.85546875" customWidth="1"/>
    <col min="12813" max="12813" width="7.140625" customWidth="1"/>
    <col min="12814" max="12814" width="5" customWidth="1"/>
    <col min="12815" max="12815" width="6.85546875" customWidth="1"/>
    <col min="12816" max="12816" width="10" customWidth="1"/>
    <col min="12817" max="12817" width="5.42578125" customWidth="1"/>
    <col min="12818" max="12818" width="5.7109375" customWidth="1"/>
    <col min="12819" max="12819" width="10" customWidth="1"/>
    <col min="12820" max="12820" width="5.28515625" customWidth="1"/>
    <col min="13056" max="13056" width="2.85546875" customWidth="1"/>
    <col min="13057" max="13057" width="3.7109375" customWidth="1"/>
    <col min="13058" max="13058" width="20" customWidth="1"/>
    <col min="13059" max="13059" width="17.85546875" customWidth="1"/>
    <col min="13060" max="13061" width="7.85546875" customWidth="1"/>
    <col min="13062" max="13062" width="14.85546875" customWidth="1"/>
    <col min="13063" max="13063" width="8.85546875" customWidth="1"/>
    <col min="13064" max="13064" width="7.140625" customWidth="1"/>
    <col min="13065" max="13065" width="6.85546875" customWidth="1"/>
    <col min="13066" max="13066" width="5.85546875" customWidth="1"/>
    <col min="13067" max="13067" width="7.7109375" customWidth="1"/>
    <col min="13068" max="13068" width="7.85546875" customWidth="1"/>
    <col min="13069" max="13069" width="7.140625" customWidth="1"/>
    <col min="13070" max="13070" width="5" customWidth="1"/>
    <col min="13071" max="13071" width="6.85546875" customWidth="1"/>
    <col min="13072" max="13072" width="10" customWidth="1"/>
    <col min="13073" max="13073" width="5.42578125" customWidth="1"/>
    <col min="13074" max="13074" width="5.7109375" customWidth="1"/>
    <col min="13075" max="13075" width="10" customWidth="1"/>
    <col min="13076" max="13076" width="5.28515625" customWidth="1"/>
    <col min="13312" max="13312" width="2.85546875" customWidth="1"/>
    <col min="13313" max="13313" width="3.7109375" customWidth="1"/>
    <col min="13314" max="13314" width="20" customWidth="1"/>
    <col min="13315" max="13315" width="17.85546875" customWidth="1"/>
    <col min="13316" max="13317" width="7.85546875" customWidth="1"/>
    <col min="13318" max="13318" width="14.85546875" customWidth="1"/>
    <col min="13319" max="13319" width="8.85546875" customWidth="1"/>
    <col min="13320" max="13320" width="7.140625" customWidth="1"/>
    <col min="13321" max="13321" width="6.85546875" customWidth="1"/>
    <col min="13322" max="13322" width="5.85546875" customWidth="1"/>
    <col min="13323" max="13323" width="7.7109375" customWidth="1"/>
    <col min="13324" max="13324" width="7.85546875" customWidth="1"/>
    <col min="13325" max="13325" width="7.140625" customWidth="1"/>
    <col min="13326" max="13326" width="5" customWidth="1"/>
    <col min="13327" max="13327" width="6.85546875" customWidth="1"/>
    <col min="13328" max="13328" width="10" customWidth="1"/>
    <col min="13329" max="13329" width="5.42578125" customWidth="1"/>
    <col min="13330" max="13330" width="5.7109375" customWidth="1"/>
    <col min="13331" max="13331" width="10" customWidth="1"/>
    <col min="13332" max="13332" width="5.28515625" customWidth="1"/>
    <col min="13568" max="13568" width="2.85546875" customWidth="1"/>
    <col min="13569" max="13569" width="3.7109375" customWidth="1"/>
    <col min="13570" max="13570" width="20" customWidth="1"/>
    <col min="13571" max="13571" width="17.85546875" customWidth="1"/>
    <col min="13572" max="13573" width="7.85546875" customWidth="1"/>
    <col min="13574" max="13574" width="14.85546875" customWidth="1"/>
    <col min="13575" max="13575" width="8.85546875" customWidth="1"/>
    <col min="13576" max="13576" width="7.140625" customWidth="1"/>
    <col min="13577" max="13577" width="6.85546875" customWidth="1"/>
    <col min="13578" max="13578" width="5.85546875" customWidth="1"/>
    <col min="13579" max="13579" width="7.7109375" customWidth="1"/>
    <col min="13580" max="13580" width="7.85546875" customWidth="1"/>
    <col min="13581" max="13581" width="7.140625" customWidth="1"/>
    <col min="13582" max="13582" width="5" customWidth="1"/>
    <col min="13583" max="13583" width="6.85546875" customWidth="1"/>
    <col min="13584" max="13584" width="10" customWidth="1"/>
    <col min="13585" max="13585" width="5.42578125" customWidth="1"/>
    <col min="13586" max="13586" width="5.7109375" customWidth="1"/>
    <col min="13587" max="13587" width="10" customWidth="1"/>
    <col min="13588" max="13588" width="5.28515625" customWidth="1"/>
    <col min="13824" max="13824" width="2.85546875" customWidth="1"/>
    <col min="13825" max="13825" width="3.7109375" customWidth="1"/>
    <col min="13826" max="13826" width="20" customWidth="1"/>
    <col min="13827" max="13827" width="17.85546875" customWidth="1"/>
    <col min="13828" max="13829" width="7.85546875" customWidth="1"/>
    <col min="13830" max="13830" width="14.85546875" customWidth="1"/>
    <col min="13831" max="13831" width="8.85546875" customWidth="1"/>
    <col min="13832" max="13832" width="7.140625" customWidth="1"/>
    <col min="13833" max="13833" width="6.85546875" customWidth="1"/>
    <col min="13834" max="13834" width="5.85546875" customWidth="1"/>
    <col min="13835" max="13835" width="7.7109375" customWidth="1"/>
    <col min="13836" max="13836" width="7.85546875" customWidth="1"/>
    <col min="13837" max="13837" width="7.140625" customWidth="1"/>
    <col min="13838" max="13838" width="5" customWidth="1"/>
    <col min="13839" max="13839" width="6.85546875" customWidth="1"/>
    <col min="13840" max="13840" width="10" customWidth="1"/>
    <col min="13841" max="13841" width="5.42578125" customWidth="1"/>
    <col min="13842" max="13842" width="5.7109375" customWidth="1"/>
    <col min="13843" max="13843" width="10" customWidth="1"/>
    <col min="13844" max="13844" width="5.28515625" customWidth="1"/>
    <col min="14080" max="14080" width="2.85546875" customWidth="1"/>
    <col min="14081" max="14081" width="3.7109375" customWidth="1"/>
    <col min="14082" max="14082" width="20" customWidth="1"/>
    <col min="14083" max="14083" width="17.85546875" customWidth="1"/>
    <col min="14084" max="14085" width="7.85546875" customWidth="1"/>
    <col min="14086" max="14086" width="14.85546875" customWidth="1"/>
    <col min="14087" max="14087" width="8.85546875" customWidth="1"/>
    <col min="14088" max="14088" width="7.140625" customWidth="1"/>
    <col min="14089" max="14089" width="6.85546875" customWidth="1"/>
    <col min="14090" max="14090" width="5.85546875" customWidth="1"/>
    <col min="14091" max="14091" width="7.7109375" customWidth="1"/>
    <col min="14092" max="14092" width="7.85546875" customWidth="1"/>
    <col min="14093" max="14093" width="7.140625" customWidth="1"/>
    <col min="14094" max="14094" width="5" customWidth="1"/>
    <col min="14095" max="14095" width="6.85546875" customWidth="1"/>
    <col min="14096" max="14096" width="10" customWidth="1"/>
    <col min="14097" max="14097" width="5.42578125" customWidth="1"/>
    <col min="14098" max="14098" width="5.7109375" customWidth="1"/>
    <col min="14099" max="14099" width="10" customWidth="1"/>
    <col min="14100" max="14100" width="5.28515625" customWidth="1"/>
    <col min="14336" max="14336" width="2.85546875" customWidth="1"/>
    <col min="14337" max="14337" width="3.7109375" customWidth="1"/>
    <col min="14338" max="14338" width="20" customWidth="1"/>
    <col min="14339" max="14339" width="17.85546875" customWidth="1"/>
    <col min="14340" max="14341" width="7.85546875" customWidth="1"/>
    <col min="14342" max="14342" width="14.85546875" customWidth="1"/>
    <col min="14343" max="14343" width="8.85546875" customWidth="1"/>
    <col min="14344" max="14344" width="7.140625" customWidth="1"/>
    <col min="14345" max="14345" width="6.85546875" customWidth="1"/>
    <col min="14346" max="14346" width="5.85546875" customWidth="1"/>
    <col min="14347" max="14347" width="7.7109375" customWidth="1"/>
    <col min="14348" max="14348" width="7.85546875" customWidth="1"/>
    <col min="14349" max="14349" width="7.140625" customWidth="1"/>
    <col min="14350" max="14350" width="5" customWidth="1"/>
    <col min="14351" max="14351" width="6.85546875" customWidth="1"/>
    <col min="14352" max="14352" width="10" customWidth="1"/>
    <col min="14353" max="14353" width="5.42578125" customWidth="1"/>
    <col min="14354" max="14354" width="5.7109375" customWidth="1"/>
    <col min="14355" max="14355" width="10" customWidth="1"/>
    <col min="14356" max="14356" width="5.28515625" customWidth="1"/>
    <col min="14592" max="14592" width="2.85546875" customWidth="1"/>
    <col min="14593" max="14593" width="3.7109375" customWidth="1"/>
    <col min="14594" max="14594" width="20" customWidth="1"/>
    <col min="14595" max="14595" width="17.85546875" customWidth="1"/>
    <col min="14596" max="14597" width="7.85546875" customWidth="1"/>
    <col min="14598" max="14598" width="14.85546875" customWidth="1"/>
    <col min="14599" max="14599" width="8.85546875" customWidth="1"/>
    <col min="14600" max="14600" width="7.140625" customWidth="1"/>
    <col min="14601" max="14601" width="6.85546875" customWidth="1"/>
    <col min="14602" max="14602" width="5.85546875" customWidth="1"/>
    <col min="14603" max="14603" width="7.7109375" customWidth="1"/>
    <col min="14604" max="14604" width="7.85546875" customWidth="1"/>
    <col min="14605" max="14605" width="7.140625" customWidth="1"/>
    <col min="14606" max="14606" width="5" customWidth="1"/>
    <col min="14607" max="14607" width="6.85546875" customWidth="1"/>
    <col min="14608" max="14608" width="10" customWidth="1"/>
    <col min="14609" max="14609" width="5.42578125" customWidth="1"/>
    <col min="14610" max="14610" width="5.7109375" customWidth="1"/>
    <col min="14611" max="14611" width="10" customWidth="1"/>
    <col min="14612" max="14612" width="5.28515625" customWidth="1"/>
    <col min="14848" max="14848" width="2.85546875" customWidth="1"/>
    <col min="14849" max="14849" width="3.7109375" customWidth="1"/>
    <col min="14850" max="14850" width="20" customWidth="1"/>
    <col min="14851" max="14851" width="17.85546875" customWidth="1"/>
    <col min="14852" max="14853" width="7.85546875" customWidth="1"/>
    <col min="14854" max="14854" width="14.85546875" customWidth="1"/>
    <col min="14855" max="14855" width="8.85546875" customWidth="1"/>
    <col min="14856" max="14856" width="7.140625" customWidth="1"/>
    <col min="14857" max="14857" width="6.85546875" customWidth="1"/>
    <col min="14858" max="14858" width="5.85546875" customWidth="1"/>
    <col min="14859" max="14859" width="7.7109375" customWidth="1"/>
    <col min="14860" max="14860" width="7.85546875" customWidth="1"/>
    <col min="14861" max="14861" width="7.140625" customWidth="1"/>
    <col min="14862" max="14862" width="5" customWidth="1"/>
    <col min="14863" max="14863" width="6.85546875" customWidth="1"/>
    <col min="14864" max="14864" width="10" customWidth="1"/>
    <col min="14865" max="14865" width="5.42578125" customWidth="1"/>
    <col min="14866" max="14866" width="5.7109375" customWidth="1"/>
    <col min="14867" max="14867" width="10" customWidth="1"/>
    <col min="14868" max="14868" width="5.28515625" customWidth="1"/>
    <col min="15104" max="15104" width="2.85546875" customWidth="1"/>
    <col min="15105" max="15105" width="3.7109375" customWidth="1"/>
    <col min="15106" max="15106" width="20" customWidth="1"/>
    <col min="15107" max="15107" width="17.85546875" customWidth="1"/>
    <col min="15108" max="15109" width="7.85546875" customWidth="1"/>
    <col min="15110" max="15110" width="14.85546875" customWidth="1"/>
    <col min="15111" max="15111" width="8.85546875" customWidth="1"/>
    <col min="15112" max="15112" width="7.140625" customWidth="1"/>
    <col min="15113" max="15113" width="6.85546875" customWidth="1"/>
    <col min="15114" max="15114" width="5.85546875" customWidth="1"/>
    <col min="15115" max="15115" width="7.7109375" customWidth="1"/>
    <col min="15116" max="15116" width="7.85546875" customWidth="1"/>
    <col min="15117" max="15117" width="7.140625" customWidth="1"/>
    <col min="15118" max="15118" width="5" customWidth="1"/>
    <col min="15119" max="15119" width="6.85546875" customWidth="1"/>
    <col min="15120" max="15120" width="10" customWidth="1"/>
    <col min="15121" max="15121" width="5.42578125" customWidth="1"/>
    <col min="15122" max="15122" width="5.7109375" customWidth="1"/>
    <col min="15123" max="15123" width="10" customWidth="1"/>
    <col min="15124" max="15124" width="5.28515625" customWidth="1"/>
    <col min="15360" max="15360" width="2.85546875" customWidth="1"/>
    <col min="15361" max="15361" width="3.7109375" customWidth="1"/>
    <col min="15362" max="15362" width="20" customWidth="1"/>
    <col min="15363" max="15363" width="17.85546875" customWidth="1"/>
    <col min="15364" max="15365" width="7.85546875" customWidth="1"/>
    <col min="15366" max="15366" width="14.85546875" customWidth="1"/>
    <col min="15367" max="15367" width="8.85546875" customWidth="1"/>
    <col min="15368" max="15368" width="7.140625" customWidth="1"/>
    <col min="15369" max="15369" width="6.85546875" customWidth="1"/>
    <col min="15370" max="15370" width="5.85546875" customWidth="1"/>
    <col min="15371" max="15371" width="7.7109375" customWidth="1"/>
    <col min="15372" max="15372" width="7.85546875" customWidth="1"/>
    <col min="15373" max="15373" width="7.140625" customWidth="1"/>
    <col min="15374" max="15374" width="5" customWidth="1"/>
    <col min="15375" max="15375" width="6.85546875" customWidth="1"/>
    <col min="15376" max="15376" width="10" customWidth="1"/>
    <col min="15377" max="15377" width="5.42578125" customWidth="1"/>
    <col min="15378" max="15378" width="5.7109375" customWidth="1"/>
    <col min="15379" max="15379" width="10" customWidth="1"/>
    <col min="15380" max="15380" width="5.28515625" customWidth="1"/>
    <col min="15616" max="15616" width="2.85546875" customWidth="1"/>
    <col min="15617" max="15617" width="3.7109375" customWidth="1"/>
    <col min="15618" max="15618" width="20" customWidth="1"/>
    <col min="15619" max="15619" width="17.85546875" customWidth="1"/>
    <col min="15620" max="15621" width="7.85546875" customWidth="1"/>
    <col min="15622" max="15622" width="14.85546875" customWidth="1"/>
    <col min="15623" max="15623" width="8.85546875" customWidth="1"/>
    <col min="15624" max="15624" width="7.140625" customWidth="1"/>
    <col min="15625" max="15625" width="6.85546875" customWidth="1"/>
    <col min="15626" max="15626" width="5.85546875" customWidth="1"/>
    <col min="15627" max="15627" width="7.7109375" customWidth="1"/>
    <col min="15628" max="15628" width="7.85546875" customWidth="1"/>
    <col min="15629" max="15629" width="7.140625" customWidth="1"/>
    <col min="15630" max="15630" width="5" customWidth="1"/>
    <col min="15631" max="15631" width="6.85546875" customWidth="1"/>
    <col min="15632" max="15632" width="10" customWidth="1"/>
    <col min="15633" max="15633" width="5.42578125" customWidth="1"/>
    <col min="15634" max="15634" width="5.7109375" customWidth="1"/>
    <col min="15635" max="15635" width="10" customWidth="1"/>
    <col min="15636" max="15636" width="5.28515625" customWidth="1"/>
    <col min="15872" max="15872" width="2.85546875" customWidth="1"/>
    <col min="15873" max="15873" width="3.7109375" customWidth="1"/>
    <col min="15874" max="15874" width="20" customWidth="1"/>
    <col min="15875" max="15875" width="17.85546875" customWidth="1"/>
    <col min="15876" max="15877" width="7.85546875" customWidth="1"/>
    <col min="15878" max="15878" width="14.85546875" customWidth="1"/>
    <col min="15879" max="15879" width="8.85546875" customWidth="1"/>
    <col min="15880" max="15880" width="7.140625" customWidth="1"/>
    <col min="15881" max="15881" width="6.85546875" customWidth="1"/>
    <col min="15882" max="15882" width="5.85546875" customWidth="1"/>
    <col min="15883" max="15883" width="7.7109375" customWidth="1"/>
    <col min="15884" max="15884" width="7.85546875" customWidth="1"/>
    <col min="15885" max="15885" width="7.140625" customWidth="1"/>
    <col min="15886" max="15886" width="5" customWidth="1"/>
    <col min="15887" max="15887" width="6.85546875" customWidth="1"/>
    <col min="15888" max="15888" width="10" customWidth="1"/>
    <col min="15889" max="15889" width="5.42578125" customWidth="1"/>
    <col min="15890" max="15890" width="5.7109375" customWidth="1"/>
    <col min="15891" max="15891" width="10" customWidth="1"/>
    <col min="15892" max="15892" width="5.28515625" customWidth="1"/>
    <col min="16128" max="16128" width="2.85546875" customWidth="1"/>
    <col min="16129" max="16129" width="3.7109375" customWidth="1"/>
    <col min="16130" max="16130" width="20" customWidth="1"/>
    <col min="16131" max="16131" width="17.85546875" customWidth="1"/>
    <col min="16132" max="16133" width="7.85546875" customWidth="1"/>
    <col min="16134" max="16134" width="14.85546875" customWidth="1"/>
    <col min="16135" max="16135" width="8.85546875" customWidth="1"/>
    <col min="16136" max="16136" width="7.140625" customWidth="1"/>
    <col min="16137" max="16137" width="6.85546875" customWidth="1"/>
    <col min="16138" max="16138" width="5.85546875" customWidth="1"/>
    <col min="16139" max="16139" width="7.7109375" customWidth="1"/>
    <col min="16140" max="16140" width="7.85546875" customWidth="1"/>
    <col min="16141" max="16141" width="7.140625" customWidth="1"/>
    <col min="16142" max="16142" width="5" customWidth="1"/>
    <col min="16143" max="16143" width="6.85546875" customWidth="1"/>
    <col min="16144" max="16144" width="10" customWidth="1"/>
    <col min="16145" max="16145" width="5.42578125" customWidth="1"/>
    <col min="16146" max="16146" width="5.7109375" customWidth="1"/>
    <col min="16147" max="16147" width="10" customWidth="1"/>
    <col min="16148" max="16148" width="5.28515625" customWidth="1"/>
  </cols>
  <sheetData>
    <row r="1" spans="1:22" ht="22.5" customHeight="1" x14ac:dyDescent="0.45">
      <c r="A1" s="165" t="s">
        <v>54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4" t="s">
        <v>55</v>
      </c>
      <c r="Q1" s="164"/>
      <c r="R1" s="164"/>
      <c r="S1" s="164"/>
      <c r="T1" s="164"/>
      <c r="U1" s="164"/>
    </row>
    <row r="2" spans="1:22" ht="18.75" customHeight="1" x14ac:dyDescent="0.3">
      <c r="A2" s="166" t="s">
        <v>130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 t="s">
        <v>57</v>
      </c>
      <c r="Q2" s="166"/>
      <c r="R2" s="166"/>
      <c r="S2" s="166"/>
      <c r="T2" s="166"/>
      <c r="U2" s="166"/>
    </row>
    <row r="3" spans="1:22" ht="18.75" customHeight="1" x14ac:dyDescent="0.25">
      <c r="A3" s="167" t="s">
        <v>206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77"/>
      <c r="Q3" s="77"/>
      <c r="R3" s="77"/>
      <c r="S3" s="61"/>
      <c r="T3" s="61"/>
    </row>
    <row r="4" spans="1:22" ht="19.5" customHeight="1" x14ac:dyDescent="0.35">
      <c r="A4" s="168" t="s">
        <v>198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</row>
    <row r="5" spans="1:22" s="37" customFormat="1" ht="21.75" customHeight="1" x14ac:dyDescent="0.3">
      <c r="A5" s="171" t="s">
        <v>192</v>
      </c>
      <c r="B5" s="171"/>
      <c r="C5" s="171"/>
      <c r="D5" s="171"/>
      <c r="E5" s="171"/>
      <c r="F5" s="171"/>
      <c r="G5" s="171"/>
      <c r="H5" s="171"/>
      <c r="I5" s="131"/>
      <c r="J5" s="172" t="s">
        <v>199</v>
      </c>
      <c r="K5" s="172"/>
      <c r="L5" s="172"/>
      <c r="M5" s="131"/>
      <c r="N5" s="131"/>
      <c r="O5" s="131"/>
      <c r="P5" s="172" t="s">
        <v>193</v>
      </c>
      <c r="Q5" s="172"/>
      <c r="R5" s="172"/>
      <c r="S5" s="172"/>
      <c r="T5" s="172"/>
      <c r="U5" s="172"/>
      <c r="V5" s="36"/>
    </row>
    <row r="6" spans="1:22" s="38" customFormat="1" ht="33" customHeight="1" x14ac:dyDescent="0.2">
      <c r="A6" s="160" t="s">
        <v>173</v>
      </c>
      <c r="B6" s="160" t="s">
        <v>60</v>
      </c>
      <c r="C6" s="173" t="s">
        <v>111</v>
      </c>
      <c r="D6" s="160" t="s">
        <v>131</v>
      </c>
      <c r="E6" s="160" t="s">
        <v>7</v>
      </c>
      <c r="F6" s="160" t="s">
        <v>61</v>
      </c>
      <c r="G6" s="160"/>
      <c r="H6" s="160" t="s">
        <v>207</v>
      </c>
      <c r="I6" s="160" t="s">
        <v>62</v>
      </c>
      <c r="J6" s="161" t="s">
        <v>63</v>
      </c>
      <c r="K6" s="161"/>
      <c r="L6" s="161"/>
      <c r="M6" s="160" t="s">
        <v>209</v>
      </c>
      <c r="N6" s="162" t="s">
        <v>210</v>
      </c>
      <c r="O6" s="163"/>
      <c r="P6" s="160" t="s">
        <v>211</v>
      </c>
      <c r="Q6" s="160" t="s">
        <v>212</v>
      </c>
      <c r="R6" s="160" t="s">
        <v>213</v>
      </c>
      <c r="S6" s="169" t="s">
        <v>191</v>
      </c>
      <c r="T6" s="169" t="s">
        <v>118</v>
      </c>
      <c r="U6" s="169" t="s">
        <v>64</v>
      </c>
    </row>
    <row r="7" spans="1:22" s="38" customFormat="1" ht="131.25" customHeight="1" x14ac:dyDescent="0.2">
      <c r="A7" s="160"/>
      <c r="B7" s="160"/>
      <c r="C7" s="174"/>
      <c r="D7" s="160"/>
      <c r="E7" s="160"/>
      <c r="F7" s="33" t="s">
        <v>171</v>
      </c>
      <c r="G7" s="33" t="s">
        <v>172</v>
      </c>
      <c r="H7" s="160"/>
      <c r="I7" s="160"/>
      <c r="J7" s="33" t="s">
        <v>65</v>
      </c>
      <c r="K7" s="142" t="s">
        <v>208</v>
      </c>
      <c r="L7" s="33" t="s">
        <v>66</v>
      </c>
      <c r="M7" s="160"/>
      <c r="N7" s="124" t="s">
        <v>171</v>
      </c>
      <c r="O7" s="33" t="s">
        <v>113</v>
      </c>
      <c r="P7" s="160"/>
      <c r="Q7" s="160"/>
      <c r="R7" s="160"/>
      <c r="S7" s="170"/>
      <c r="T7" s="170"/>
      <c r="U7" s="170"/>
    </row>
    <row r="8" spans="1:22" s="40" customFormat="1" x14ac:dyDescent="0.2">
      <c r="A8" s="106">
        <v>1</v>
      </c>
      <c r="B8" s="106">
        <v>2</v>
      </c>
      <c r="C8" s="106" t="s">
        <v>110</v>
      </c>
      <c r="D8" s="106">
        <v>3</v>
      </c>
      <c r="E8" s="106">
        <v>4</v>
      </c>
      <c r="F8" s="106">
        <v>5</v>
      </c>
      <c r="G8" s="106">
        <v>6</v>
      </c>
      <c r="H8" s="106">
        <v>7</v>
      </c>
      <c r="I8" s="106">
        <v>8</v>
      </c>
      <c r="J8" s="106">
        <v>9</v>
      </c>
      <c r="K8" s="106" t="s">
        <v>112</v>
      </c>
      <c r="L8" s="106">
        <v>10</v>
      </c>
      <c r="M8" s="106">
        <v>11</v>
      </c>
      <c r="N8" s="106" t="s">
        <v>114</v>
      </c>
      <c r="O8" s="106" t="s">
        <v>115</v>
      </c>
      <c r="P8" s="106" t="s">
        <v>116</v>
      </c>
      <c r="Q8" s="106" t="s">
        <v>117</v>
      </c>
      <c r="R8" s="106">
        <v>12</v>
      </c>
      <c r="S8" s="106">
        <v>13</v>
      </c>
      <c r="T8" s="106">
        <v>14</v>
      </c>
      <c r="U8" s="106">
        <v>15</v>
      </c>
    </row>
    <row r="9" spans="1:22" s="110" customFormat="1" ht="20.100000000000001" customHeight="1" x14ac:dyDescent="0.2">
      <c r="A9" s="39">
        <v>1</v>
      </c>
      <c r="B9" s="39"/>
      <c r="C9" s="39"/>
      <c r="D9" s="39"/>
      <c r="E9" s="39"/>
      <c r="F9" s="39"/>
      <c r="G9" s="39"/>
      <c r="H9" s="39">
        <f t="shared" ref="H9:H12" si="0">G9</f>
        <v>0</v>
      </c>
      <c r="I9" s="39">
        <f>H9*12</f>
        <v>0</v>
      </c>
      <c r="J9" s="121"/>
      <c r="K9" s="39">
        <f>ROUND(H9*3%,-2)</f>
        <v>0</v>
      </c>
      <c r="L9" s="39">
        <f>K9*8</f>
        <v>0</v>
      </c>
      <c r="M9" s="39">
        <f>L9+I9</f>
        <v>0</v>
      </c>
      <c r="N9" s="39"/>
      <c r="O9" s="39"/>
      <c r="P9" s="39">
        <f>O9*4</f>
        <v>0</v>
      </c>
      <c r="Q9" s="39">
        <f>H9*8</f>
        <v>0</v>
      </c>
      <c r="R9" s="39">
        <f>P9+Q9</f>
        <v>0</v>
      </c>
      <c r="S9" s="121"/>
      <c r="T9" s="121"/>
      <c r="U9" s="39"/>
    </row>
    <row r="10" spans="1:22" s="110" customFormat="1" ht="20.100000000000001" customHeight="1" x14ac:dyDescent="0.2">
      <c r="A10" s="39">
        <v>2</v>
      </c>
      <c r="B10" s="39"/>
      <c r="C10" s="39"/>
      <c r="D10" s="39"/>
      <c r="E10" s="39"/>
      <c r="F10" s="39"/>
      <c r="G10" s="39"/>
      <c r="H10" s="39">
        <f t="shared" si="0"/>
        <v>0</v>
      </c>
      <c r="I10" s="39">
        <f t="shared" ref="I10:I12" si="1">H10*12</f>
        <v>0</v>
      </c>
      <c r="J10" s="121"/>
      <c r="K10" s="39">
        <f t="shared" ref="K10:K12" si="2">ROUND(H10*3%,-2)</f>
        <v>0</v>
      </c>
      <c r="L10" s="39">
        <f t="shared" ref="L10:L12" si="3">K10*8</f>
        <v>0</v>
      </c>
      <c r="M10" s="39">
        <f t="shared" ref="M10:M12" si="4">L10+I10</f>
        <v>0</v>
      </c>
      <c r="N10" s="39"/>
      <c r="O10" s="39"/>
      <c r="P10" s="39">
        <f t="shared" ref="P10:P12" si="5">O10*4</f>
        <v>0</v>
      </c>
      <c r="Q10" s="39">
        <f t="shared" ref="Q10:Q12" si="6">H10*8</f>
        <v>0</v>
      </c>
      <c r="R10" s="39">
        <f t="shared" ref="R10:R12" si="7">P10+Q10</f>
        <v>0</v>
      </c>
      <c r="S10" s="121"/>
      <c r="T10" s="121"/>
      <c r="U10" s="39"/>
    </row>
    <row r="11" spans="1:22" s="110" customFormat="1" ht="20.100000000000001" customHeight="1" x14ac:dyDescent="0.2">
      <c r="A11" s="39">
        <v>3</v>
      </c>
      <c r="B11" s="39"/>
      <c r="C11" s="39"/>
      <c r="D11" s="39"/>
      <c r="E11" s="39"/>
      <c r="F11" s="39"/>
      <c r="G11" s="39"/>
      <c r="H11" s="39">
        <f t="shared" si="0"/>
        <v>0</v>
      </c>
      <c r="I11" s="39">
        <f t="shared" si="1"/>
        <v>0</v>
      </c>
      <c r="J11" s="121"/>
      <c r="K11" s="39">
        <f t="shared" si="2"/>
        <v>0</v>
      </c>
      <c r="L11" s="39">
        <f t="shared" si="3"/>
        <v>0</v>
      </c>
      <c r="M11" s="39">
        <f t="shared" si="4"/>
        <v>0</v>
      </c>
      <c r="N11" s="39"/>
      <c r="O11" s="39"/>
      <c r="P11" s="39">
        <f t="shared" si="5"/>
        <v>0</v>
      </c>
      <c r="Q11" s="39">
        <f t="shared" si="6"/>
        <v>0</v>
      </c>
      <c r="R11" s="39">
        <f t="shared" si="7"/>
        <v>0</v>
      </c>
      <c r="S11" s="121"/>
      <c r="T11" s="121"/>
      <c r="U11" s="39"/>
    </row>
    <row r="12" spans="1:22" s="110" customFormat="1" ht="20.100000000000001" customHeight="1" x14ac:dyDescent="0.2">
      <c r="A12" s="39">
        <v>4</v>
      </c>
      <c r="B12" s="39"/>
      <c r="C12" s="39"/>
      <c r="D12" s="39"/>
      <c r="E12" s="39"/>
      <c r="F12" s="39"/>
      <c r="G12" s="39"/>
      <c r="H12" s="39">
        <f t="shared" si="0"/>
        <v>0</v>
      </c>
      <c r="I12" s="39">
        <f t="shared" si="1"/>
        <v>0</v>
      </c>
      <c r="J12" s="121"/>
      <c r="K12" s="39">
        <f t="shared" si="2"/>
        <v>0</v>
      </c>
      <c r="L12" s="39">
        <f t="shared" si="3"/>
        <v>0</v>
      </c>
      <c r="M12" s="39">
        <f t="shared" si="4"/>
        <v>0</v>
      </c>
      <c r="N12" s="39"/>
      <c r="O12" s="39"/>
      <c r="P12" s="39">
        <f t="shared" si="5"/>
        <v>0</v>
      </c>
      <c r="Q12" s="39">
        <f t="shared" si="6"/>
        <v>0</v>
      </c>
      <c r="R12" s="39">
        <f t="shared" si="7"/>
        <v>0</v>
      </c>
      <c r="S12" s="121"/>
      <c r="T12" s="121"/>
      <c r="U12" s="39"/>
    </row>
    <row r="13" spans="1:22" s="67" customFormat="1" ht="20.100000000000001" customHeight="1" x14ac:dyDescent="0.2">
      <c r="A13" s="154" t="s">
        <v>163</v>
      </c>
      <c r="B13" s="155"/>
      <c r="C13" s="155"/>
      <c r="D13" s="155"/>
      <c r="E13" s="155"/>
      <c r="F13" s="155"/>
      <c r="G13" s="156"/>
      <c r="H13" s="72">
        <f>SUM(H9:H12)</f>
        <v>0</v>
      </c>
      <c r="I13" s="72">
        <f t="shared" ref="I13:R13" si="8">SUM(I9:I12)</f>
        <v>0</v>
      </c>
      <c r="J13" s="72"/>
      <c r="K13" s="72">
        <f t="shared" si="8"/>
        <v>0</v>
      </c>
      <c r="L13" s="72">
        <f t="shared" si="8"/>
        <v>0</v>
      </c>
      <c r="M13" s="72">
        <f t="shared" si="8"/>
        <v>0</v>
      </c>
      <c r="N13" s="72"/>
      <c r="O13" s="72">
        <f t="shared" si="8"/>
        <v>0</v>
      </c>
      <c r="P13" s="72">
        <f t="shared" si="8"/>
        <v>0</v>
      </c>
      <c r="Q13" s="72">
        <f t="shared" si="8"/>
        <v>0</v>
      </c>
      <c r="R13" s="72">
        <f t="shared" si="8"/>
        <v>0</v>
      </c>
      <c r="S13" s="121"/>
      <c r="T13" s="121"/>
      <c r="U13" s="66"/>
    </row>
    <row r="14" spans="1:22" s="65" customFormat="1" ht="20.100000000000001" customHeight="1" x14ac:dyDescent="0.2">
      <c r="A14" s="62">
        <v>1</v>
      </c>
      <c r="B14" s="63"/>
      <c r="C14" s="62"/>
      <c r="D14" s="90"/>
      <c r="E14" s="62"/>
      <c r="F14" s="62"/>
      <c r="G14" s="62"/>
      <c r="H14" s="62">
        <f>G14</f>
        <v>0</v>
      </c>
      <c r="I14" s="62">
        <f>H14*12</f>
        <v>0</v>
      </c>
      <c r="J14" s="121"/>
      <c r="K14" s="70">
        <f>ROUND(G14*3%,-2)</f>
        <v>0</v>
      </c>
      <c r="L14" s="39">
        <f t="shared" ref="L14:L19" si="9">K14*8</f>
        <v>0</v>
      </c>
      <c r="M14" s="39">
        <f t="shared" ref="M14:M19" si="10">I14+L14</f>
        <v>0</v>
      </c>
      <c r="N14" s="62"/>
      <c r="O14" s="39"/>
      <c r="P14" s="39">
        <f t="shared" ref="P14:P19" si="11">O14*4</f>
        <v>0</v>
      </c>
      <c r="Q14" s="39">
        <f>H14*8</f>
        <v>0</v>
      </c>
      <c r="R14" s="39">
        <f t="shared" ref="R14:R19" si="12">P14+Q14</f>
        <v>0</v>
      </c>
      <c r="S14" s="121"/>
      <c r="T14" s="121"/>
      <c r="U14" s="64"/>
    </row>
    <row r="15" spans="1:22" s="65" customFormat="1" ht="20.100000000000001" customHeight="1" x14ac:dyDescent="0.2">
      <c r="A15" s="62">
        <v>2</v>
      </c>
      <c r="B15" s="63"/>
      <c r="C15" s="62"/>
      <c r="D15" s="90"/>
      <c r="E15" s="62"/>
      <c r="F15" s="62"/>
      <c r="G15" s="62"/>
      <c r="H15" s="62">
        <f t="shared" ref="H15:H19" si="13">G15</f>
        <v>0</v>
      </c>
      <c r="I15" s="62">
        <f t="shared" ref="I15:I19" si="14">H15*12</f>
        <v>0</v>
      </c>
      <c r="J15" s="121"/>
      <c r="K15" s="70">
        <f t="shared" ref="K15:K19" si="15">ROUND(G15*3%,-2)</f>
        <v>0</v>
      </c>
      <c r="L15" s="39">
        <f t="shared" si="9"/>
        <v>0</v>
      </c>
      <c r="M15" s="39">
        <f t="shared" si="10"/>
        <v>0</v>
      </c>
      <c r="N15" s="62"/>
      <c r="O15" s="39"/>
      <c r="P15" s="39">
        <f t="shared" si="11"/>
        <v>0</v>
      </c>
      <c r="Q15" s="39">
        <f t="shared" ref="Q15:Q19" si="16">H15*8</f>
        <v>0</v>
      </c>
      <c r="R15" s="39">
        <f t="shared" si="12"/>
        <v>0</v>
      </c>
      <c r="S15" s="121"/>
      <c r="T15" s="121"/>
      <c r="U15" s="64"/>
    </row>
    <row r="16" spans="1:22" s="65" customFormat="1" ht="20.100000000000001" customHeight="1" x14ac:dyDescent="0.2">
      <c r="A16" s="62">
        <v>3</v>
      </c>
      <c r="B16" s="63"/>
      <c r="C16" s="62"/>
      <c r="D16" s="90"/>
      <c r="E16" s="62"/>
      <c r="F16" s="62"/>
      <c r="G16" s="62"/>
      <c r="H16" s="62">
        <f t="shared" si="13"/>
        <v>0</v>
      </c>
      <c r="I16" s="62">
        <f t="shared" si="14"/>
        <v>0</v>
      </c>
      <c r="J16" s="121"/>
      <c r="K16" s="70">
        <f t="shared" si="15"/>
        <v>0</v>
      </c>
      <c r="L16" s="39">
        <f t="shared" si="9"/>
        <v>0</v>
      </c>
      <c r="M16" s="39">
        <f t="shared" si="10"/>
        <v>0</v>
      </c>
      <c r="N16" s="62"/>
      <c r="O16" s="39"/>
      <c r="P16" s="39">
        <f t="shared" si="11"/>
        <v>0</v>
      </c>
      <c r="Q16" s="39">
        <f t="shared" si="16"/>
        <v>0</v>
      </c>
      <c r="R16" s="39">
        <f t="shared" si="12"/>
        <v>0</v>
      </c>
      <c r="S16" s="121"/>
      <c r="T16" s="121"/>
      <c r="U16" s="63"/>
    </row>
    <row r="17" spans="1:21" s="65" customFormat="1" ht="20.100000000000001" customHeight="1" x14ac:dyDescent="0.2">
      <c r="A17" s="62">
        <v>4</v>
      </c>
      <c r="B17" s="63"/>
      <c r="C17" s="62"/>
      <c r="D17" s="90"/>
      <c r="E17" s="62"/>
      <c r="F17" s="62"/>
      <c r="G17" s="62"/>
      <c r="H17" s="62">
        <f t="shared" si="13"/>
        <v>0</v>
      </c>
      <c r="I17" s="62">
        <f t="shared" si="14"/>
        <v>0</v>
      </c>
      <c r="J17" s="121"/>
      <c r="K17" s="70">
        <f t="shared" si="15"/>
        <v>0</v>
      </c>
      <c r="L17" s="39">
        <f t="shared" si="9"/>
        <v>0</v>
      </c>
      <c r="M17" s="39">
        <f t="shared" si="10"/>
        <v>0</v>
      </c>
      <c r="N17" s="62"/>
      <c r="O17" s="39"/>
      <c r="P17" s="39">
        <f t="shared" si="11"/>
        <v>0</v>
      </c>
      <c r="Q17" s="39">
        <f t="shared" si="16"/>
        <v>0</v>
      </c>
      <c r="R17" s="39">
        <f t="shared" si="12"/>
        <v>0</v>
      </c>
      <c r="S17" s="121"/>
      <c r="T17" s="121"/>
      <c r="U17" s="91"/>
    </row>
    <row r="18" spans="1:21" s="65" customFormat="1" ht="20.100000000000001" customHeight="1" x14ac:dyDescent="0.2">
      <c r="A18" s="62">
        <v>5</v>
      </c>
      <c r="B18" s="63"/>
      <c r="C18" s="62"/>
      <c r="D18" s="90"/>
      <c r="E18" s="62"/>
      <c r="F18" s="62"/>
      <c r="G18" s="62"/>
      <c r="H18" s="62">
        <f t="shared" si="13"/>
        <v>0</v>
      </c>
      <c r="I18" s="62">
        <f t="shared" si="14"/>
        <v>0</v>
      </c>
      <c r="J18" s="121"/>
      <c r="K18" s="70">
        <f t="shared" si="15"/>
        <v>0</v>
      </c>
      <c r="L18" s="39">
        <f t="shared" si="9"/>
        <v>0</v>
      </c>
      <c r="M18" s="39">
        <f t="shared" si="10"/>
        <v>0</v>
      </c>
      <c r="N18" s="62"/>
      <c r="O18" s="39"/>
      <c r="P18" s="39">
        <f t="shared" si="11"/>
        <v>0</v>
      </c>
      <c r="Q18" s="39">
        <f t="shared" si="16"/>
        <v>0</v>
      </c>
      <c r="R18" s="39">
        <f t="shared" si="12"/>
        <v>0</v>
      </c>
      <c r="S18" s="121"/>
      <c r="T18" s="121"/>
      <c r="U18" s="63"/>
    </row>
    <row r="19" spans="1:21" s="65" customFormat="1" ht="20.100000000000001" customHeight="1" x14ac:dyDescent="0.2">
      <c r="A19" s="62">
        <v>6</v>
      </c>
      <c r="B19" s="63"/>
      <c r="C19" s="62"/>
      <c r="D19" s="90"/>
      <c r="E19" s="62"/>
      <c r="F19" s="62"/>
      <c r="G19" s="62"/>
      <c r="H19" s="62">
        <f t="shared" si="13"/>
        <v>0</v>
      </c>
      <c r="I19" s="62">
        <f t="shared" si="14"/>
        <v>0</v>
      </c>
      <c r="J19" s="121"/>
      <c r="K19" s="70">
        <f t="shared" si="15"/>
        <v>0</v>
      </c>
      <c r="L19" s="39">
        <f t="shared" si="9"/>
        <v>0</v>
      </c>
      <c r="M19" s="39">
        <f t="shared" si="10"/>
        <v>0</v>
      </c>
      <c r="N19" s="62"/>
      <c r="O19" s="39"/>
      <c r="P19" s="39">
        <f t="shared" si="11"/>
        <v>0</v>
      </c>
      <c r="Q19" s="39">
        <f t="shared" si="16"/>
        <v>0</v>
      </c>
      <c r="R19" s="39">
        <f t="shared" si="12"/>
        <v>0</v>
      </c>
      <c r="S19" s="121"/>
      <c r="T19" s="121"/>
      <c r="U19" s="92"/>
    </row>
    <row r="20" spans="1:21" s="67" customFormat="1" ht="20.25" customHeight="1" x14ac:dyDescent="0.2">
      <c r="A20" s="154" t="s">
        <v>166</v>
      </c>
      <c r="B20" s="155"/>
      <c r="C20" s="155"/>
      <c r="D20" s="155"/>
      <c r="E20" s="155"/>
      <c r="F20" s="155"/>
      <c r="G20" s="156"/>
      <c r="H20" s="72">
        <f>SUM(H14:H19)</f>
        <v>0</v>
      </c>
      <c r="I20" s="72">
        <f>SUM(I14:I19)</f>
        <v>0</v>
      </c>
      <c r="J20" s="72"/>
      <c r="K20" s="72">
        <f>SUM(K14:K19)</f>
        <v>0</v>
      </c>
      <c r="L20" s="72">
        <f>SUM(L14:L19)</f>
        <v>0</v>
      </c>
      <c r="M20" s="72">
        <f>SUM(M14:M19)</f>
        <v>0</v>
      </c>
      <c r="N20" s="72"/>
      <c r="O20" s="72">
        <f>SUM(O14:O19)</f>
        <v>0</v>
      </c>
      <c r="P20" s="72">
        <f>SUM(P14:P19)</f>
        <v>0</v>
      </c>
      <c r="Q20" s="72">
        <f>SUM(Q14:Q19)</f>
        <v>0</v>
      </c>
      <c r="R20" s="72">
        <f>SUM(R14:R19)</f>
        <v>0</v>
      </c>
      <c r="S20" s="121"/>
      <c r="T20" s="121"/>
      <c r="U20" s="66"/>
    </row>
    <row r="21" spans="1:21" s="67" customFormat="1" ht="20.25" customHeight="1" x14ac:dyDescent="0.2">
      <c r="A21" s="157" t="s">
        <v>67</v>
      </c>
      <c r="B21" s="158"/>
      <c r="C21" s="158"/>
      <c r="D21" s="158"/>
      <c r="E21" s="158"/>
      <c r="F21" s="158"/>
      <c r="G21" s="159"/>
      <c r="H21" s="72">
        <f>H13+H20</f>
        <v>0</v>
      </c>
      <c r="I21" s="72">
        <f>I13+I20</f>
        <v>0</v>
      </c>
      <c r="J21" s="72"/>
      <c r="K21" s="72">
        <f>K13+K20</f>
        <v>0</v>
      </c>
      <c r="L21" s="72">
        <f>L13+L20</f>
        <v>0</v>
      </c>
      <c r="M21" s="72">
        <f>M13+M20</f>
        <v>0</v>
      </c>
      <c r="N21" s="72"/>
      <c r="O21" s="72">
        <f>O13+O20</f>
        <v>0</v>
      </c>
      <c r="P21" s="72">
        <f>P13+P20</f>
        <v>0</v>
      </c>
      <c r="Q21" s="72">
        <f>Q13+Q20</f>
        <v>0</v>
      </c>
      <c r="R21" s="72">
        <f>R13+R20</f>
        <v>0</v>
      </c>
      <c r="S21" s="72"/>
      <c r="T21" s="72"/>
      <c r="U21" s="66"/>
    </row>
    <row r="22" spans="1:21" s="69" customFormat="1" ht="18" customHeight="1" x14ac:dyDescent="0.2">
      <c r="A22" s="157" t="s">
        <v>68</v>
      </c>
      <c r="B22" s="158"/>
      <c r="C22" s="158"/>
      <c r="D22" s="158"/>
      <c r="E22" s="158"/>
      <c r="F22" s="158"/>
      <c r="G22" s="159"/>
      <c r="H22" s="72">
        <f t="shared" ref="H22:R22" si="17">H21</f>
        <v>0</v>
      </c>
      <c r="I22" s="72">
        <f t="shared" si="17"/>
        <v>0</v>
      </c>
      <c r="J22" s="72"/>
      <c r="K22" s="72">
        <f t="shared" si="17"/>
        <v>0</v>
      </c>
      <c r="L22" s="72">
        <f t="shared" si="17"/>
        <v>0</v>
      </c>
      <c r="M22" s="72">
        <f t="shared" si="17"/>
        <v>0</v>
      </c>
      <c r="N22" s="72"/>
      <c r="O22" s="72">
        <f t="shared" si="17"/>
        <v>0</v>
      </c>
      <c r="P22" s="72">
        <f t="shared" si="17"/>
        <v>0</v>
      </c>
      <c r="Q22" s="72">
        <f t="shared" si="17"/>
        <v>0</v>
      </c>
      <c r="R22" s="72">
        <f t="shared" si="17"/>
        <v>0</v>
      </c>
      <c r="S22" s="72"/>
      <c r="T22" s="72"/>
      <c r="U22" s="68"/>
    </row>
    <row r="23" spans="1:21" s="69" customFormat="1" ht="15" x14ac:dyDescent="0.2">
      <c r="J23" s="111"/>
      <c r="K23" s="112"/>
      <c r="L23" s="113"/>
      <c r="R23" s="113"/>
      <c r="S23" s="127"/>
      <c r="T23" s="127"/>
    </row>
    <row r="24" spans="1:21" s="69" customFormat="1" ht="15.75" x14ac:dyDescent="0.2">
      <c r="D24" s="114" t="s">
        <v>167</v>
      </c>
      <c r="E24" s="114" t="s">
        <v>168</v>
      </c>
      <c r="F24" s="114" t="s">
        <v>169</v>
      </c>
      <c r="G24" s="114" t="s">
        <v>170</v>
      </c>
      <c r="J24" s="111"/>
      <c r="L24" s="112" t="s">
        <v>216</v>
      </c>
      <c r="M24" s="109">
        <f>ROUND(M21*42%,0)</f>
        <v>0</v>
      </c>
      <c r="N24" s="109"/>
      <c r="O24" s="109"/>
      <c r="R24" s="109">
        <f>ROUND(R21*42%,0)</f>
        <v>0</v>
      </c>
      <c r="S24" s="126"/>
      <c r="T24" s="126"/>
    </row>
    <row r="25" spans="1:21" s="69" customFormat="1" ht="18.75" x14ac:dyDescent="0.2">
      <c r="D25" s="152"/>
      <c r="E25" s="148"/>
      <c r="F25" s="148"/>
      <c r="G25" s="148">
        <f>E25-F25</f>
        <v>0</v>
      </c>
      <c r="J25" s="111"/>
      <c r="L25" s="112" t="s">
        <v>215</v>
      </c>
      <c r="M25" s="115">
        <v>0</v>
      </c>
      <c r="N25" s="109"/>
      <c r="O25" s="109"/>
      <c r="R25" s="109">
        <f>ROUND(O21*0.08,0)</f>
        <v>0</v>
      </c>
      <c r="S25" s="127"/>
      <c r="T25" s="127"/>
    </row>
    <row r="26" spans="1:21" s="69" customFormat="1" ht="18.75" x14ac:dyDescent="0.2">
      <c r="D26" s="152"/>
      <c r="E26" s="148"/>
      <c r="F26" s="148"/>
      <c r="G26" s="148">
        <f t="shared" ref="G26:G34" si="18">E26-F26</f>
        <v>0</v>
      </c>
      <c r="J26" s="111"/>
      <c r="L26" s="112" t="s">
        <v>189</v>
      </c>
      <c r="M26" s="109">
        <f>ROUND(M21*9%,0)</f>
        <v>0</v>
      </c>
      <c r="N26" s="109"/>
      <c r="O26" s="109"/>
      <c r="R26" s="109">
        <f>ROUND(R21*9%,0)</f>
        <v>0</v>
      </c>
      <c r="S26" s="128"/>
      <c r="T26" s="128"/>
    </row>
    <row r="27" spans="1:21" s="69" customFormat="1" ht="18.75" x14ac:dyDescent="0.2">
      <c r="D27" s="152"/>
      <c r="E27" s="148"/>
      <c r="F27" s="148"/>
      <c r="G27" s="148">
        <f t="shared" si="18"/>
        <v>0</v>
      </c>
      <c r="J27" s="111"/>
      <c r="L27" s="112" t="s">
        <v>69</v>
      </c>
      <c r="M27" s="109">
        <f>ROUND((H21/2)*1.42,0)</f>
        <v>0</v>
      </c>
      <c r="N27" s="109"/>
      <c r="O27" s="109"/>
      <c r="R27" s="109">
        <f>M27</f>
        <v>0</v>
      </c>
      <c r="S27" s="109"/>
      <c r="T27" s="109"/>
    </row>
    <row r="28" spans="1:21" s="69" customFormat="1" ht="18.75" x14ac:dyDescent="0.2">
      <c r="D28" s="148"/>
      <c r="E28" s="148"/>
      <c r="F28" s="148"/>
      <c r="G28" s="148">
        <f t="shared" si="18"/>
        <v>0</v>
      </c>
      <c r="J28" s="111"/>
      <c r="L28" s="116" t="s">
        <v>132</v>
      </c>
      <c r="M28" s="109">
        <v>0</v>
      </c>
      <c r="N28" s="109"/>
      <c r="O28" s="109"/>
      <c r="R28" s="109">
        <f>M28</f>
        <v>0</v>
      </c>
      <c r="S28" s="109"/>
      <c r="T28" s="109"/>
    </row>
    <row r="29" spans="1:21" s="69" customFormat="1" ht="18.75" x14ac:dyDescent="0.2">
      <c r="D29" s="152"/>
      <c r="E29" s="152"/>
      <c r="F29" s="152"/>
      <c r="G29" s="148">
        <f t="shared" si="18"/>
        <v>0</v>
      </c>
      <c r="J29" s="111"/>
      <c r="L29" s="112" t="s">
        <v>174</v>
      </c>
      <c r="M29" s="109">
        <v>0</v>
      </c>
      <c r="N29" s="109"/>
      <c r="O29" s="109"/>
      <c r="R29" s="109">
        <f t="shared" ref="R29" si="19">M29</f>
        <v>0</v>
      </c>
      <c r="S29" s="109"/>
      <c r="T29" s="109"/>
    </row>
    <row r="30" spans="1:21" s="69" customFormat="1" ht="18.75" x14ac:dyDescent="0.2">
      <c r="D30" s="152"/>
      <c r="E30" s="152"/>
      <c r="F30" s="152"/>
      <c r="G30" s="148">
        <f t="shared" si="18"/>
        <v>0</v>
      </c>
      <c r="J30" s="111"/>
      <c r="L30" s="112" t="s">
        <v>71</v>
      </c>
      <c r="M30" s="115">
        <v>0</v>
      </c>
      <c r="N30" s="109"/>
      <c r="O30" s="109"/>
      <c r="R30" s="109">
        <v>0</v>
      </c>
      <c r="S30" s="109"/>
      <c r="T30" s="109"/>
    </row>
    <row r="31" spans="1:21" s="69" customFormat="1" ht="18.75" x14ac:dyDescent="0.2">
      <c r="D31" s="152"/>
      <c r="E31" s="152"/>
      <c r="F31" s="152"/>
      <c r="G31" s="148">
        <f t="shared" si="18"/>
        <v>0</v>
      </c>
      <c r="J31" s="111"/>
      <c r="L31" s="112" t="s">
        <v>175</v>
      </c>
      <c r="M31" s="115">
        <v>0</v>
      </c>
      <c r="N31" s="109"/>
      <c r="O31" s="109"/>
      <c r="R31" s="109">
        <v>0</v>
      </c>
      <c r="S31" s="109"/>
      <c r="T31" s="109"/>
    </row>
    <row r="32" spans="1:21" s="69" customFormat="1" ht="18.75" x14ac:dyDescent="0.2">
      <c r="D32" s="152"/>
      <c r="E32" s="152"/>
      <c r="F32" s="152"/>
      <c r="G32" s="148">
        <f t="shared" si="18"/>
        <v>0</v>
      </c>
      <c r="J32" s="111"/>
      <c r="L32" s="112" t="s">
        <v>70</v>
      </c>
      <c r="M32" s="109">
        <v>0</v>
      </c>
      <c r="N32" s="109"/>
      <c r="O32" s="109"/>
      <c r="R32" s="109">
        <f>M32</f>
        <v>0</v>
      </c>
      <c r="S32" s="109"/>
      <c r="T32" s="109"/>
    </row>
    <row r="33" spans="4:20" s="69" customFormat="1" ht="18.75" x14ac:dyDescent="0.2">
      <c r="D33" s="152"/>
      <c r="E33" s="152"/>
      <c r="F33" s="152"/>
      <c r="G33" s="148">
        <f t="shared" si="18"/>
        <v>0</v>
      </c>
      <c r="J33" s="111"/>
      <c r="L33" s="112" t="s">
        <v>214</v>
      </c>
      <c r="M33" s="109">
        <v>0</v>
      </c>
      <c r="N33" s="109"/>
      <c r="O33" s="109"/>
      <c r="R33" s="109">
        <v>0</v>
      </c>
      <c r="S33" s="109"/>
      <c r="T33" s="109"/>
    </row>
    <row r="34" spans="4:20" s="69" customFormat="1" ht="18.75" x14ac:dyDescent="0.2">
      <c r="D34" s="152"/>
      <c r="E34" s="152"/>
      <c r="F34" s="152"/>
      <c r="G34" s="148">
        <f t="shared" si="18"/>
        <v>0</v>
      </c>
      <c r="J34" s="111"/>
      <c r="L34" s="112" t="s">
        <v>72</v>
      </c>
      <c r="M34" s="109">
        <v>0</v>
      </c>
      <c r="N34" s="109"/>
      <c r="O34" s="109"/>
      <c r="R34" s="109">
        <v>0</v>
      </c>
      <c r="S34" s="109"/>
      <c r="T34" s="109"/>
    </row>
    <row r="35" spans="4:20" s="69" customFormat="1" ht="18.75" x14ac:dyDescent="0.2">
      <c r="D35" s="153" t="s">
        <v>30</v>
      </c>
      <c r="E35" s="117">
        <f>SUM(E25:E34)</f>
        <v>0</v>
      </c>
      <c r="F35" s="117">
        <f t="shared" ref="F35:G35" si="20">SUM(F25:F34)</f>
        <v>0</v>
      </c>
      <c r="G35" s="117">
        <f t="shared" si="20"/>
        <v>0</v>
      </c>
      <c r="J35" s="111"/>
      <c r="L35" s="116"/>
      <c r="M35" s="109"/>
      <c r="N35" s="109"/>
      <c r="O35" s="109"/>
      <c r="R35" s="109"/>
      <c r="S35" s="109"/>
      <c r="T35" s="109"/>
    </row>
    <row r="36" spans="4:20" s="69" customFormat="1" ht="18.75" x14ac:dyDescent="0.2">
      <c r="J36" s="111"/>
      <c r="L36" s="118" t="s">
        <v>73</v>
      </c>
      <c r="M36" s="119">
        <f>SUM(M24:M35)+M21</f>
        <v>0</v>
      </c>
      <c r="N36" s="119"/>
      <c r="O36" s="119"/>
      <c r="R36" s="119">
        <f>SUM(R24:R35)+R21</f>
        <v>0</v>
      </c>
      <c r="S36" s="119"/>
      <c r="T36" s="119"/>
    </row>
    <row r="37" spans="4:20" s="69" customFormat="1" ht="15.75" x14ac:dyDescent="0.2">
      <c r="L37" s="113"/>
      <c r="M37" s="120"/>
      <c r="N37" s="120"/>
      <c r="O37" s="120"/>
      <c r="R37" s="113"/>
      <c r="S37" s="113"/>
      <c r="T37" s="113"/>
    </row>
    <row r="38" spans="4:20" s="69" customFormat="1" ht="15.75" x14ac:dyDescent="0.2">
      <c r="L38" s="113"/>
      <c r="M38" s="120"/>
      <c r="N38" s="120"/>
      <c r="O38" s="120"/>
      <c r="R38" s="113"/>
      <c r="S38" s="113"/>
      <c r="T38" s="113"/>
    </row>
    <row r="39" spans="4:20" s="69" customFormat="1" ht="15.75" x14ac:dyDescent="0.2">
      <c r="L39" s="113"/>
      <c r="M39" s="120"/>
      <c r="N39" s="120"/>
      <c r="O39" s="120"/>
      <c r="R39" s="113"/>
      <c r="S39" s="113"/>
      <c r="T39" s="113"/>
    </row>
    <row r="40" spans="4:20" s="69" customFormat="1" ht="15.75" x14ac:dyDescent="0.2">
      <c r="L40" s="113"/>
      <c r="M40" s="120"/>
      <c r="N40" s="120"/>
      <c r="O40" s="120"/>
      <c r="R40" s="113"/>
      <c r="S40" s="113"/>
      <c r="T40" s="113"/>
    </row>
    <row r="41" spans="4:20" s="69" customFormat="1" ht="15" x14ac:dyDescent="0.2">
      <c r="L41" s="113"/>
      <c r="R41" s="113"/>
      <c r="S41" s="113"/>
      <c r="T41" s="113"/>
    </row>
    <row r="42" spans="4:20" s="69" customFormat="1" ht="15" x14ac:dyDescent="0.2">
      <c r="L42" s="113"/>
      <c r="R42" s="113"/>
      <c r="S42" s="113"/>
      <c r="T42" s="113"/>
    </row>
    <row r="43" spans="4:20" s="69" customFormat="1" ht="15" x14ac:dyDescent="0.2">
      <c r="L43" s="113"/>
      <c r="R43" s="113"/>
      <c r="S43" s="113"/>
      <c r="T43" s="113"/>
    </row>
    <row r="44" spans="4:20" s="69" customFormat="1" ht="15" x14ac:dyDescent="0.2">
      <c r="L44" s="113"/>
      <c r="R44" s="113"/>
      <c r="S44" s="113"/>
      <c r="T44" s="113"/>
    </row>
    <row r="45" spans="4:20" s="69" customFormat="1" ht="15" x14ac:dyDescent="0.2">
      <c r="L45" s="113"/>
      <c r="R45" s="113"/>
      <c r="S45" s="113"/>
      <c r="T45" s="113"/>
    </row>
    <row r="46" spans="4:20" s="69" customFormat="1" ht="15" x14ac:dyDescent="0.2">
      <c r="L46" s="113"/>
      <c r="R46" s="113"/>
      <c r="S46" s="113"/>
      <c r="T46" s="113"/>
    </row>
    <row r="47" spans="4:20" s="69" customFormat="1" ht="15" x14ac:dyDescent="0.2">
      <c r="L47" s="113"/>
      <c r="R47" s="113"/>
      <c r="S47" s="113"/>
      <c r="T47" s="113"/>
    </row>
    <row r="48" spans="4:20" s="69" customFormat="1" ht="15" x14ac:dyDescent="0.2">
      <c r="L48" s="113"/>
      <c r="R48" s="113"/>
      <c r="S48" s="113"/>
      <c r="T48" s="113"/>
    </row>
    <row r="49" spans="12:20" s="69" customFormat="1" ht="15" x14ac:dyDescent="0.2">
      <c r="L49" s="113"/>
      <c r="R49" s="113"/>
      <c r="S49" s="113"/>
      <c r="T49" s="113"/>
    </row>
    <row r="50" spans="12:20" s="69" customFormat="1" ht="15" x14ac:dyDescent="0.2">
      <c r="L50" s="113"/>
      <c r="R50" s="113"/>
      <c r="S50" s="113"/>
      <c r="T50" s="113"/>
    </row>
    <row r="51" spans="12:20" s="69" customFormat="1" ht="15" x14ac:dyDescent="0.2">
      <c r="L51" s="113"/>
      <c r="R51" s="113"/>
      <c r="S51" s="113"/>
      <c r="T51" s="113"/>
    </row>
    <row r="52" spans="12:20" s="69" customFormat="1" ht="15" x14ac:dyDescent="0.2">
      <c r="L52" s="113"/>
      <c r="R52" s="113"/>
      <c r="S52" s="113"/>
      <c r="T52" s="113"/>
    </row>
    <row r="53" spans="12:20" s="69" customFormat="1" ht="15" x14ac:dyDescent="0.2">
      <c r="L53" s="113"/>
      <c r="R53" s="113"/>
      <c r="S53" s="113"/>
      <c r="T53" s="113"/>
    </row>
    <row r="54" spans="12:20" s="69" customFormat="1" ht="15" x14ac:dyDescent="0.2">
      <c r="L54" s="113"/>
      <c r="R54" s="113"/>
      <c r="S54" s="113"/>
      <c r="T54" s="113"/>
    </row>
    <row r="55" spans="12:20" s="69" customFormat="1" ht="15" x14ac:dyDescent="0.2">
      <c r="L55" s="113"/>
      <c r="R55" s="113"/>
      <c r="S55" s="113"/>
      <c r="T55" s="113"/>
    </row>
    <row r="56" spans="12:20" s="69" customFormat="1" ht="15" x14ac:dyDescent="0.2">
      <c r="L56" s="113"/>
      <c r="R56" s="113"/>
      <c r="S56" s="113"/>
      <c r="T56" s="113"/>
    </row>
    <row r="57" spans="12:20" s="69" customFormat="1" ht="15" x14ac:dyDescent="0.2">
      <c r="L57" s="113"/>
      <c r="R57" s="113"/>
      <c r="S57" s="113"/>
      <c r="T57" s="113"/>
    </row>
    <row r="58" spans="12:20" s="69" customFormat="1" ht="15" x14ac:dyDescent="0.2">
      <c r="L58" s="113"/>
      <c r="R58" s="113"/>
      <c r="S58" s="113"/>
      <c r="T58" s="113"/>
    </row>
    <row r="59" spans="12:20" s="69" customFormat="1" ht="15" x14ac:dyDescent="0.2">
      <c r="L59" s="113"/>
      <c r="R59" s="113"/>
      <c r="S59" s="113"/>
      <c r="T59" s="113"/>
    </row>
    <row r="60" spans="12:20" s="69" customFormat="1" ht="15" x14ac:dyDescent="0.2">
      <c r="L60" s="113"/>
      <c r="R60" s="113"/>
      <c r="S60" s="113"/>
      <c r="T60" s="113"/>
    </row>
    <row r="61" spans="12:20" s="69" customFormat="1" ht="15" x14ac:dyDescent="0.2">
      <c r="L61" s="113"/>
      <c r="R61" s="113"/>
      <c r="S61" s="113"/>
      <c r="T61" s="113"/>
    </row>
    <row r="62" spans="12:20" s="69" customFormat="1" ht="15" x14ac:dyDescent="0.2">
      <c r="L62" s="113"/>
      <c r="R62" s="113"/>
      <c r="S62" s="113"/>
      <c r="T62" s="113"/>
    </row>
    <row r="63" spans="12:20" s="69" customFormat="1" ht="15" x14ac:dyDescent="0.2">
      <c r="L63" s="113"/>
      <c r="R63" s="113"/>
      <c r="S63" s="113"/>
      <c r="T63" s="113"/>
    </row>
    <row r="64" spans="12:20" s="69" customFormat="1" ht="15" x14ac:dyDescent="0.2">
      <c r="L64" s="113"/>
      <c r="R64" s="113"/>
      <c r="S64" s="113"/>
      <c r="T64" s="113"/>
    </row>
    <row r="65" spans="12:20" s="69" customFormat="1" ht="15" x14ac:dyDescent="0.2">
      <c r="L65" s="113"/>
      <c r="R65" s="113"/>
      <c r="S65" s="113"/>
      <c r="T65" s="113"/>
    </row>
    <row r="66" spans="12:20" s="69" customFormat="1" ht="15" x14ac:dyDescent="0.2">
      <c r="L66" s="113"/>
      <c r="R66" s="113"/>
      <c r="S66" s="113"/>
      <c r="T66" s="113"/>
    </row>
    <row r="67" spans="12:20" s="69" customFormat="1" ht="15" x14ac:dyDescent="0.2">
      <c r="L67" s="113"/>
      <c r="R67" s="113"/>
      <c r="S67" s="113"/>
      <c r="T67" s="113"/>
    </row>
    <row r="68" spans="12:20" s="69" customFormat="1" ht="15" x14ac:dyDescent="0.2">
      <c r="L68" s="113"/>
      <c r="R68" s="113"/>
      <c r="S68" s="113"/>
      <c r="T68" s="113"/>
    </row>
    <row r="69" spans="12:20" s="69" customFormat="1" ht="15" x14ac:dyDescent="0.2">
      <c r="L69" s="113"/>
      <c r="R69" s="113"/>
      <c r="S69" s="113"/>
      <c r="T69" s="113"/>
    </row>
    <row r="70" spans="12:20" s="69" customFormat="1" ht="15" x14ac:dyDescent="0.2">
      <c r="L70" s="113"/>
      <c r="R70" s="113"/>
      <c r="S70" s="113"/>
      <c r="T70" s="113"/>
    </row>
    <row r="71" spans="12:20" s="69" customFormat="1" ht="15" x14ac:dyDescent="0.2">
      <c r="L71" s="113"/>
      <c r="R71" s="113"/>
      <c r="S71" s="113"/>
      <c r="T71" s="113"/>
    </row>
    <row r="72" spans="12:20" s="69" customFormat="1" ht="15" x14ac:dyDescent="0.2">
      <c r="L72" s="113"/>
      <c r="R72" s="113"/>
      <c r="S72" s="113"/>
      <c r="T72" s="113"/>
    </row>
    <row r="73" spans="12:20" s="69" customFormat="1" ht="15" x14ac:dyDescent="0.2">
      <c r="L73" s="113"/>
      <c r="R73" s="113"/>
      <c r="S73" s="113"/>
      <c r="T73" s="113"/>
    </row>
    <row r="74" spans="12:20" s="69" customFormat="1" ht="15" x14ac:dyDescent="0.2">
      <c r="L74" s="113"/>
      <c r="R74" s="113"/>
      <c r="S74" s="113"/>
      <c r="T74" s="113"/>
    </row>
    <row r="75" spans="12:20" s="69" customFormat="1" ht="15" x14ac:dyDescent="0.2">
      <c r="L75" s="113"/>
      <c r="R75" s="113"/>
      <c r="S75" s="113"/>
      <c r="T75" s="113"/>
    </row>
    <row r="76" spans="12:20" s="69" customFormat="1" ht="15" x14ac:dyDescent="0.2">
      <c r="L76" s="113"/>
      <c r="R76" s="113"/>
      <c r="S76" s="113"/>
      <c r="T76" s="113"/>
    </row>
    <row r="77" spans="12:20" s="69" customFormat="1" ht="15" x14ac:dyDescent="0.2">
      <c r="L77" s="113"/>
      <c r="R77" s="113"/>
      <c r="S77" s="113"/>
      <c r="T77" s="113"/>
    </row>
    <row r="78" spans="12:20" s="69" customFormat="1" ht="15" x14ac:dyDescent="0.2">
      <c r="L78" s="113"/>
      <c r="R78" s="113"/>
      <c r="S78" s="113"/>
      <c r="T78" s="113"/>
    </row>
    <row r="79" spans="12:20" s="69" customFormat="1" ht="15" x14ac:dyDescent="0.2">
      <c r="L79" s="113"/>
      <c r="R79" s="113"/>
      <c r="S79" s="113"/>
      <c r="T79" s="113"/>
    </row>
    <row r="80" spans="12:20" s="69" customFormat="1" ht="15" x14ac:dyDescent="0.2">
      <c r="L80" s="113"/>
      <c r="R80" s="113"/>
      <c r="S80" s="113"/>
      <c r="T80" s="113"/>
    </row>
    <row r="81" spans="12:20" s="69" customFormat="1" ht="15" x14ac:dyDescent="0.2">
      <c r="L81" s="113"/>
      <c r="R81" s="113"/>
      <c r="S81" s="113"/>
      <c r="T81" s="113"/>
    </row>
    <row r="82" spans="12:20" s="69" customFormat="1" ht="15" x14ac:dyDescent="0.2">
      <c r="L82" s="113"/>
      <c r="R82" s="113"/>
      <c r="S82" s="113"/>
      <c r="T82" s="113"/>
    </row>
    <row r="83" spans="12:20" s="69" customFormat="1" ht="15" x14ac:dyDescent="0.2">
      <c r="L83" s="113"/>
      <c r="R83" s="113"/>
      <c r="S83" s="113"/>
      <c r="T83" s="113"/>
    </row>
    <row r="84" spans="12:20" s="69" customFormat="1" ht="15" x14ac:dyDescent="0.2">
      <c r="L84" s="113"/>
      <c r="R84" s="113"/>
      <c r="S84" s="113"/>
      <c r="T84" s="113"/>
    </row>
    <row r="85" spans="12:20" s="69" customFormat="1" ht="15" x14ac:dyDescent="0.2">
      <c r="L85" s="113"/>
      <c r="R85" s="113"/>
      <c r="S85" s="113"/>
      <c r="T85" s="113"/>
    </row>
    <row r="86" spans="12:20" s="69" customFormat="1" ht="15" x14ac:dyDescent="0.2">
      <c r="L86" s="113"/>
      <c r="R86" s="113"/>
      <c r="S86" s="113"/>
      <c r="T86" s="113"/>
    </row>
    <row r="87" spans="12:20" s="69" customFormat="1" ht="15" x14ac:dyDescent="0.2">
      <c r="L87" s="113"/>
      <c r="R87" s="113"/>
      <c r="S87" s="113"/>
      <c r="T87" s="113"/>
    </row>
    <row r="88" spans="12:20" s="69" customFormat="1" ht="15" x14ac:dyDescent="0.2">
      <c r="L88" s="113"/>
      <c r="R88" s="113"/>
      <c r="S88" s="113"/>
      <c r="T88" s="113"/>
    </row>
    <row r="89" spans="12:20" s="69" customFormat="1" ht="15" x14ac:dyDescent="0.2">
      <c r="L89" s="113"/>
      <c r="R89" s="113"/>
      <c r="S89" s="113"/>
      <c r="T89" s="113"/>
    </row>
    <row r="90" spans="12:20" s="69" customFormat="1" ht="15" x14ac:dyDescent="0.2">
      <c r="L90" s="113"/>
      <c r="R90" s="113"/>
      <c r="S90" s="113"/>
      <c r="T90" s="113"/>
    </row>
    <row r="91" spans="12:20" s="69" customFormat="1" ht="15" x14ac:dyDescent="0.2">
      <c r="L91" s="113"/>
      <c r="R91" s="113"/>
      <c r="S91" s="113"/>
      <c r="T91" s="113"/>
    </row>
    <row r="92" spans="12:20" s="69" customFormat="1" ht="15" x14ac:dyDescent="0.2">
      <c r="L92" s="113"/>
      <c r="R92" s="113"/>
      <c r="S92" s="113"/>
      <c r="T92" s="113"/>
    </row>
    <row r="93" spans="12:20" s="69" customFormat="1" ht="15" x14ac:dyDescent="0.2">
      <c r="L93" s="113"/>
      <c r="R93" s="113"/>
      <c r="S93" s="113"/>
      <c r="T93" s="113"/>
    </row>
    <row r="94" spans="12:20" s="69" customFormat="1" ht="15" x14ac:dyDescent="0.2">
      <c r="L94" s="113"/>
      <c r="R94" s="113"/>
      <c r="S94" s="113"/>
      <c r="T94" s="113"/>
    </row>
    <row r="95" spans="12:20" s="69" customFormat="1" ht="15" x14ac:dyDescent="0.2">
      <c r="L95" s="113"/>
      <c r="R95" s="113"/>
      <c r="S95" s="113"/>
      <c r="T95" s="113"/>
    </row>
    <row r="96" spans="12:20" s="69" customFormat="1" ht="15" x14ac:dyDescent="0.2">
      <c r="L96" s="113"/>
      <c r="R96" s="113"/>
      <c r="S96" s="113"/>
      <c r="T96" s="113"/>
    </row>
    <row r="97" spans="12:20" s="69" customFormat="1" ht="15" x14ac:dyDescent="0.2">
      <c r="L97" s="113"/>
      <c r="R97" s="113"/>
      <c r="S97" s="113"/>
      <c r="T97" s="113"/>
    </row>
    <row r="98" spans="12:20" s="69" customFormat="1" ht="15" x14ac:dyDescent="0.2">
      <c r="L98" s="113"/>
      <c r="R98" s="113"/>
      <c r="S98" s="113"/>
      <c r="T98" s="113"/>
    </row>
    <row r="99" spans="12:20" s="69" customFormat="1" ht="15" x14ac:dyDescent="0.2">
      <c r="L99" s="113"/>
      <c r="R99" s="113"/>
      <c r="S99" s="113"/>
      <c r="T99" s="113"/>
    </row>
    <row r="100" spans="12:20" s="69" customFormat="1" ht="15" x14ac:dyDescent="0.2">
      <c r="L100" s="113"/>
      <c r="R100" s="113"/>
      <c r="S100" s="113"/>
      <c r="T100" s="113"/>
    </row>
    <row r="101" spans="12:20" s="69" customFormat="1" ht="15" x14ac:dyDescent="0.2">
      <c r="L101" s="113"/>
      <c r="R101" s="113"/>
      <c r="S101" s="113"/>
      <c r="T101" s="113"/>
    </row>
    <row r="102" spans="12:20" s="69" customFormat="1" ht="15" x14ac:dyDescent="0.2">
      <c r="L102" s="113"/>
      <c r="R102" s="113"/>
      <c r="S102" s="113"/>
      <c r="T102" s="113"/>
    </row>
    <row r="103" spans="12:20" s="69" customFormat="1" ht="15" x14ac:dyDescent="0.2">
      <c r="L103" s="113"/>
      <c r="R103" s="113"/>
      <c r="S103" s="113"/>
      <c r="T103" s="113"/>
    </row>
    <row r="104" spans="12:20" s="69" customFormat="1" ht="15" x14ac:dyDescent="0.2">
      <c r="L104" s="113"/>
      <c r="R104" s="113"/>
      <c r="S104" s="113"/>
      <c r="T104" s="113"/>
    </row>
    <row r="105" spans="12:20" s="69" customFormat="1" ht="15" x14ac:dyDescent="0.2">
      <c r="L105" s="113"/>
      <c r="R105" s="113"/>
      <c r="S105" s="113"/>
      <c r="T105" s="113"/>
    </row>
    <row r="106" spans="12:20" s="69" customFormat="1" ht="15" x14ac:dyDescent="0.2">
      <c r="L106" s="113"/>
      <c r="R106" s="113"/>
      <c r="S106" s="113"/>
      <c r="T106" s="113"/>
    </row>
    <row r="107" spans="12:20" s="31" customFormat="1" ht="15" x14ac:dyDescent="0.2">
      <c r="L107" s="43"/>
      <c r="R107" s="43"/>
      <c r="S107" s="43"/>
      <c r="T107" s="43"/>
    </row>
    <row r="108" spans="12:20" s="31" customFormat="1" ht="15" x14ac:dyDescent="0.2">
      <c r="L108" s="43"/>
      <c r="R108" s="43"/>
      <c r="S108" s="43"/>
      <c r="T108" s="43"/>
    </row>
    <row r="109" spans="12:20" s="31" customFormat="1" ht="15" x14ac:dyDescent="0.2">
      <c r="L109" s="43"/>
      <c r="R109" s="43"/>
      <c r="S109" s="43"/>
      <c r="T109" s="43"/>
    </row>
    <row r="110" spans="12:20" s="31" customFormat="1" ht="15" x14ac:dyDescent="0.2">
      <c r="L110" s="43"/>
      <c r="R110" s="43"/>
      <c r="S110" s="43"/>
      <c r="T110" s="43"/>
    </row>
    <row r="111" spans="12:20" s="31" customFormat="1" ht="15" x14ac:dyDescent="0.2">
      <c r="L111" s="43"/>
      <c r="R111" s="43"/>
      <c r="S111" s="43"/>
      <c r="T111" s="43"/>
    </row>
    <row r="112" spans="12:20" s="31" customFormat="1" ht="15" x14ac:dyDescent="0.2">
      <c r="L112" s="43"/>
      <c r="R112" s="43"/>
      <c r="S112" s="43"/>
      <c r="T112" s="43"/>
    </row>
    <row r="113" spans="12:20" s="31" customFormat="1" ht="15" x14ac:dyDescent="0.2">
      <c r="L113" s="43"/>
      <c r="R113" s="43"/>
      <c r="S113" s="43"/>
      <c r="T113" s="43"/>
    </row>
    <row r="114" spans="12:20" s="31" customFormat="1" ht="15" x14ac:dyDescent="0.2">
      <c r="L114" s="43"/>
      <c r="R114" s="43"/>
      <c r="S114" s="43"/>
      <c r="T114" s="43"/>
    </row>
    <row r="115" spans="12:20" s="31" customFormat="1" ht="15" x14ac:dyDescent="0.2">
      <c r="L115" s="43"/>
      <c r="R115" s="43"/>
      <c r="S115" s="43"/>
      <c r="T115" s="43"/>
    </row>
    <row r="116" spans="12:20" s="31" customFormat="1" ht="15" x14ac:dyDescent="0.2">
      <c r="L116" s="43"/>
      <c r="R116" s="43"/>
      <c r="S116" s="43"/>
      <c r="T116" s="43"/>
    </row>
    <row r="117" spans="12:20" s="31" customFormat="1" ht="15" x14ac:dyDescent="0.2">
      <c r="L117" s="43"/>
      <c r="R117" s="43"/>
      <c r="S117" s="43"/>
      <c r="T117" s="43"/>
    </row>
    <row r="118" spans="12:20" s="31" customFormat="1" ht="15" x14ac:dyDescent="0.2">
      <c r="L118" s="43"/>
      <c r="R118" s="43"/>
      <c r="S118" s="43"/>
      <c r="T118" s="43"/>
    </row>
    <row r="119" spans="12:20" s="31" customFormat="1" ht="15" x14ac:dyDescent="0.2">
      <c r="L119" s="43"/>
      <c r="R119" s="43"/>
      <c r="S119" s="43"/>
      <c r="T119" s="43"/>
    </row>
    <row r="120" spans="12:20" s="31" customFormat="1" ht="15" x14ac:dyDescent="0.2">
      <c r="L120" s="43"/>
      <c r="R120" s="43"/>
      <c r="S120" s="43"/>
      <c r="T120" s="43"/>
    </row>
    <row r="121" spans="12:20" s="31" customFormat="1" ht="15" x14ac:dyDescent="0.2">
      <c r="L121" s="43"/>
      <c r="R121" s="43"/>
      <c r="S121" s="43"/>
      <c r="T121" s="43"/>
    </row>
    <row r="122" spans="12:20" s="31" customFormat="1" ht="15" x14ac:dyDescent="0.2">
      <c r="L122" s="43"/>
      <c r="R122" s="43"/>
      <c r="S122" s="43"/>
      <c r="T122" s="43"/>
    </row>
    <row r="123" spans="12:20" s="31" customFormat="1" ht="15" x14ac:dyDescent="0.2">
      <c r="L123" s="43"/>
      <c r="R123" s="43"/>
      <c r="S123" s="43"/>
      <c r="T123" s="43"/>
    </row>
    <row r="124" spans="12:20" s="31" customFormat="1" ht="15" x14ac:dyDescent="0.2">
      <c r="L124" s="43"/>
      <c r="R124" s="43"/>
      <c r="S124" s="43"/>
      <c r="T124" s="43"/>
    </row>
    <row r="125" spans="12:20" s="31" customFormat="1" ht="15" x14ac:dyDescent="0.2">
      <c r="L125" s="43"/>
      <c r="R125" s="43"/>
      <c r="S125" s="43"/>
      <c r="T125" s="43"/>
    </row>
    <row r="126" spans="12:20" s="31" customFormat="1" ht="15" x14ac:dyDescent="0.2">
      <c r="L126" s="43"/>
      <c r="R126" s="43"/>
      <c r="S126" s="43"/>
      <c r="T126" s="43"/>
    </row>
  </sheetData>
  <mergeCells count="30">
    <mergeCell ref="S6:S7"/>
    <mergeCell ref="A5:H5"/>
    <mergeCell ref="J5:L5"/>
    <mergeCell ref="P5:U5"/>
    <mergeCell ref="A6:A7"/>
    <mergeCell ref="B6:B7"/>
    <mergeCell ref="C6:C7"/>
    <mergeCell ref="D6:D7"/>
    <mergeCell ref="E6:E7"/>
    <mergeCell ref="Q6:Q7"/>
    <mergeCell ref="R6:R7"/>
    <mergeCell ref="U6:U7"/>
    <mergeCell ref="T6:T7"/>
    <mergeCell ref="P1:U1"/>
    <mergeCell ref="A1:O1"/>
    <mergeCell ref="A2:O2"/>
    <mergeCell ref="A3:O3"/>
    <mergeCell ref="A4:U4"/>
    <mergeCell ref="P2:U2"/>
    <mergeCell ref="A13:G13"/>
    <mergeCell ref="A20:G20"/>
    <mergeCell ref="A21:G21"/>
    <mergeCell ref="A22:G22"/>
    <mergeCell ref="P6:P7"/>
    <mergeCell ref="F6:G6"/>
    <mergeCell ref="H6:H7"/>
    <mergeCell ref="I6:I7"/>
    <mergeCell ref="J6:L6"/>
    <mergeCell ref="M6:M7"/>
    <mergeCell ref="N6:O6"/>
  </mergeCells>
  <pageMargins left="0.55118110236220474" right="0.15748031496062992" top="0.39370078740157483" bottom="0.31496062992125984" header="0.27559055118110237" footer="0.27559055118110237"/>
  <pageSetup paperSize="9" scale="75" orientation="landscape" r:id="rId1"/>
  <headerFooter alignWithMargins="0">
    <oddFooter>&amp;L&amp;"Monotype Corsiva,Regular"Excel Sheet Created by Sandeep Sharma, Principal</oddFooter>
  </headerFooter>
  <rowBreaks count="1" manualBreakCount="1">
    <brk id="21" max="16383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2" tint="-9.9978637043366805E-2"/>
  </sheetPr>
  <dimension ref="A1:H16"/>
  <sheetViews>
    <sheetView workbookViewId="0">
      <selection activeCell="A7" sqref="A7:XFD7"/>
    </sheetView>
  </sheetViews>
  <sheetFormatPr defaultRowHeight="12.75" x14ac:dyDescent="0.2"/>
  <cols>
    <col min="1" max="1" width="12.7109375" customWidth="1"/>
    <col min="2" max="2" width="21.5703125" customWidth="1"/>
    <col min="3" max="3" width="9.42578125" customWidth="1"/>
    <col min="4" max="4" width="21.5703125" customWidth="1"/>
    <col min="5" max="5" width="14.42578125" customWidth="1"/>
    <col min="7" max="8" width="15" customWidth="1"/>
  </cols>
  <sheetData>
    <row r="1" spans="1:8" ht="26.25" x14ac:dyDescent="0.2">
      <c r="A1" s="194" t="str">
        <f>'1D'!A1:G1</f>
        <v xml:space="preserve">dk;kZy; %&amp; iz/kkukpk;Z] jktdh; mPp ek/;fed fo|ky;] tho.knslj ¼pw:½ </v>
      </c>
      <c r="B1" s="194"/>
      <c r="C1" s="194"/>
      <c r="D1" s="194"/>
      <c r="E1" s="194"/>
      <c r="F1" s="194"/>
      <c r="G1" s="194"/>
      <c r="H1" s="194"/>
    </row>
    <row r="2" spans="1:8" ht="16.5" x14ac:dyDescent="0.25">
      <c r="B2" s="1"/>
    </row>
    <row r="3" spans="1:8" ht="19.5" x14ac:dyDescent="0.2">
      <c r="A3" s="201" t="s">
        <v>17</v>
      </c>
      <c r="B3" s="201"/>
      <c r="C3" s="201"/>
      <c r="D3" s="201"/>
      <c r="E3" s="201"/>
      <c r="F3" s="201"/>
      <c r="G3" s="201"/>
      <c r="H3" s="201"/>
    </row>
    <row r="4" spans="1:8" ht="27" customHeight="1" x14ac:dyDescent="0.2">
      <c r="A4" s="69" t="str">
        <f>'1D'!A4:G4</f>
        <v>Office Id :- 26368</v>
      </c>
      <c r="B4" s="69"/>
      <c r="C4" s="69"/>
      <c r="D4" s="69" t="str">
        <f>'1D'!D4</f>
        <v>Budget Head :- 2202-02-109-27-01 (State Fund)</v>
      </c>
      <c r="E4" s="69"/>
      <c r="F4" s="69"/>
      <c r="G4" s="69"/>
      <c r="H4" s="69"/>
    </row>
    <row r="5" spans="1:8" ht="20.25" x14ac:dyDescent="0.2">
      <c r="A5" s="171" t="s">
        <v>18</v>
      </c>
      <c r="B5" s="171"/>
      <c r="C5" s="171"/>
      <c r="D5" s="171"/>
      <c r="E5" s="171"/>
      <c r="F5" s="171"/>
      <c r="G5" s="171"/>
      <c r="H5" s="171"/>
    </row>
    <row r="6" spans="1:8" s="5" customFormat="1" ht="56.25" x14ac:dyDescent="0.2">
      <c r="A6" s="73" t="s">
        <v>150</v>
      </c>
      <c r="B6" s="73" t="s">
        <v>19</v>
      </c>
      <c r="C6" s="73" t="s">
        <v>39</v>
      </c>
      <c r="D6" s="73" t="s">
        <v>37</v>
      </c>
      <c r="E6" s="73" t="s">
        <v>151</v>
      </c>
      <c r="F6" s="73" t="s">
        <v>7</v>
      </c>
      <c r="G6" s="73" t="s">
        <v>239</v>
      </c>
      <c r="H6" s="73" t="s">
        <v>240</v>
      </c>
    </row>
    <row r="7" spans="1:8" s="28" customFormat="1" ht="72.75" customHeight="1" x14ac:dyDescent="0.2">
      <c r="A7" s="148"/>
      <c r="B7" s="148"/>
      <c r="C7" s="148"/>
      <c r="D7" s="100"/>
      <c r="E7" s="148"/>
      <c r="F7" s="149"/>
      <c r="G7" s="149"/>
      <c r="H7" s="149"/>
    </row>
    <row r="8" spans="1:8" s="28" customFormat="1" ht="31.5" customHeight="1" x14ac:dyDescent="0.2">
      <c r="A8" s="148"/>
      <c r="B8" s="148"/>
      <c r="C8" s="148"/>
      <c r="D8" s="148"/>
      <c r="E8" s="148"/>
      <c r="F8" s="144" t="s">
        <v>5</v>
      </c>
      <c r="G8" s="150">
        <f>SUM(G7:G7)</f>
        <v>0</v>
      </c>
      <c r="H8" s="150">
        <f>SUM(H7:H7)</f>
        <v>0</v>
      </c>
    </row>
    <row r="9" spans="1:8" ht="18.75" x14ac:dyDescent="0.3">
      <c r="A9" s="75"/>
      <c r="B9" s="75"/>
      <c r="C9" s="75"/>
      <c r="D9" s="75"/>
      <c r="E9" s="75"/>
    </row>
    <row r="10" spans="1:8" ht="18.75" x14ac:dyDescent="0.3">
      <c r="A10" s="75"/>
      <c r="B10" s="75"/>
      <c r="C10" s="75"/>
      <c r="D10" s="75"/>
      <c r="E10" s="75"/>
    </row>
    <row r="11" spans="1:8" ht="18.75" x14ac:dyDescent="0.3">
      <c r="A11" s="75"/>
      <c r="B11" s="75"/>
      <c r="C11" s="75"/>
      <c r="D11" s="75"/>
      <c r="E11" s="75"/>
    </row>
    <row r="12" spans="1:8" ht="18.75" x14ac:dyDescent="0.3">
      <c r="A12" s="75"/>
      <c r="B12" s="75"/>
      <c r="C12" s="75"/>
      <c r="D12" s="75"/>
      <c r="E12" s="75"/>
    </row>
    <row r="13" spans="1:8" ht="18.75" x14ac:dyDescent="0.3">
      <c r="A13" s="75"/>
      <c r="B13" s="75"/>
      <c r="C13" s="75"/>
      <c r="D13" s="75"/>
      <c r="E13" s="75"/>
    </row>
    <row r="14" spans="1:8" ht="18.75" x14ac:dyDescent="0.3">
      <c r="A14" s="75"/>
      <c r="B14" s="75"/>
      <c r="C14" s="75"/>
      <c r="D14" s="75"/>
      <c r="E14" s="75"/>
    </row>
    <row r="15" spans="1:8" ht="18.75" x14ac:dyDescent="0.3">
      <c r="A15" s="75"/>
      <c r="B15" s="75"/>
      <c r="C15" s="75"/>
      <c r="D15" s="75"/>
      <c r="E15" s="75"/>
    </row>
    <row r="16" spans="1:8" ht="18.75" x14ac:dyDescent="0.3">
      <c r="B16" s="75"/>
      <c r="C16" s="75"/>
      <c r="D16" s="75"/>
      <c r="E16" s="75"/>
    </row>
  </sheetData>
  <mergeCells count="3">
    <mergeCell ref="A1:H1"/>
    <mergeCell ref="A3:H3"/>
    <mergeCell ref="A5:H5"/>
  </mergeCells>
  <phoneticPr fontId="7" type="noConversion"/>
  <pageMargins left="1.2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E12" sqref="E12"/>
    </sheetView>
  </sheetViews>
  <sheetFormatPr defaultRowHeight="12.75" x14ac:dyDescent="0.2"/>
  <cols>
    <col min="1" max="1" width="5" customWidth="1"/>
    <col min="2" max="2" width="21.5703125" customWidth="1"/>
    <col min="3" max="3" width="12.5703125" customWidth="1"/>
    <col min="4" max="4" width="19" customWidth="1"/>
    <col min="5" max="5" width="19.28515625" customWidth="1"/>
    <col min="6" max="6" width="16.7109375" customWidth="1"/>
    <col min="7" max="7" width="12.85546875" customWidth="1"/>
    <col min="8" max="8" width="12.42578125" customWidth="1"/>
  </cols>
  <sheetData>
    <row r="1" spans="1:9" s="30" customFormat="1" ht="23.25" x14ac:dyDescent="0.3">
      <c r="A1" s="176" t="str">
        <f>'2'!A1:H1</f>
        <v xml:space="preserve">dk;kZy; %&amp; iz/kkukpk;Z] jktdh; mPp ek/;fed fo|ky;] tho.knslj ¼pw:½ </v>
      </c>
      <c r="B1" s="176"/>
      <c r="C1" s="176"/>
      <c r="D1" s="176"/>
      <c r="E1" s="176"/>
      <c r="F1" s="176"/>
      <c r="G1" s="176"/>
      <c r="H1" s="176"/>
      <c r="I1" s="176"/>
    </row>
    <row r="2" spans="1:9" s="12" customFormat="1" ht="18.75" x14ac:dyDescent="0.2">
      <c r="A2" s="202" t="s">
        <v>178</v>
      </c>
      <c r="B2" s="202"/>
      <c r="C2" s="202"/>
      <c r="D2" s="202"/>
      <c r="E2" s="202"/>
      <c r="F2" s="202"/>
      <c r="G2" s="202"/>
      <c r="H2" s="202"/>
      <c r="I2" s="202"/>
    </row>
    <row r="3" spans="1:9" s="12" customFormat="1" ht="18.75" x14ac:dyDescent="0.2">
      <c r="A3" s="138" t="str">
        <f>'2'!A4:H4</f>
        <v>Office Id :- 26368</v>
      </c>
      <c r="B3" s="138"/>
      <c r="C3" s="138"/>
      <c r="D3" s="138"/>
      <c r="E3" s="138" t="str">
        <f>'2'!D4</f>
        <v>Budget Head :- 2202-02-109-27-01 (State Fund)</v>
      </c>
      <c r="F3" s="138"/>
      <c r="G3" s="138"/>
      <c r="H3" s="138"/>
      <c r="I3" s="138"/>
    </row>
    <row r="4" spans="1:9" s="12" customFormat="1" ht="20.25" x14ac:dyDescent="0.2">
      <c r="A4" s="182" t="s">
        <v>155</v>
      </c>
      <c r="B4" s="182"/>
      <c r="C4" s="182"/>
      <c r="D4" s="182"/>
      <c r="E4" s="182"/>
      <c r="F4" s="182"/>
      <c r="G4" s="182"/>
      <c r="H4" s="182"/>
      <c r="I4" s="182"/>
    </row>
    <row r="5" spans="1:9" s="12" customFormat="1" ht="18.75" x14ac:dyDescent="0.2">
      <c r="A5" s="203"/>
      <c r="B5" s="203"/>
      <c r="C5" s="203"/>
      <c r="D5" s="203"/>
      <c r="E5" s="203"/>
      <c r="F5" s="203"/>
      <c r="G5" s="203"/>
      <c r="H5" s="203"/>
      <c r="I5" s="203"/>
    </row>
    <row r="6" spans="1:9" s="11" customFormat="1" ht="37.5" x14ac:dyDescent="0.2">
      <c r="A6" s="102" t="s">
        <v>39</v>
      </c>
      <c r="B6" s="102" t="s">
        <v>156</v>
      </c>
      <c r="C6" s="102" t="s">
        <v>1</v>
      </c>
      <c r="D6" s="102" t="s">
        <v>157</v>
      </c>
      <c r="E6" s="142" t="s">
        <v>203</v>
      </c>
      <c r="F6" s="142" t="s">
        <v>241</v>
      </c>
      <c r="G6" s="102" t="s">
        <v>118</v>
      </c>
      <c r="H6" s="102" t="s">
        <v>158</v>
      </c>
      <c r="I6" s="102" t="s">
        <v>64</v>
      </c>
    </row>
    <row r="7" spans="1:9" s="11" customFormat="1" ht="29.45" customHeight="1" x14ac:dyDescent="0.2">
      <c r="A7" s="144"/>
      <c r="B7" s="144"/>
      <c r="C7" s="144"/>
      <c r="D7" s="144"/>
      <c r="E7" s="144"/>
      <c r="F7" s="144"/>
      <c r="G7" s="144"/>
      <c r="H7" s="144"/>
      <c r="I7" s="144"/>
    </row>
    <row r="8" spans="1:9" s="11" customFormat="1" ht="29.45" customHeight="1" x14ac:dyDescent="0.2">
      <c r="A8" s="144"/>
      <c r="B8" s="144"/>
      <c r="C8" s="144"/>
      <c r="D8" s="144"/>
      <c r="E8" s="144"/>
      <c r="F8" s="144"/>
      <c r="G8" s="144"/>
      <c r="H8" s="144"/>
      <c r="I8" s="144"/>
    </row>
    <row r="9" spans="1:9" s="12" customFormat="1" ht="29.45" customHeight="1" x14ac:dyDescent="0.2">
      <c r="A9" s="78"/>
      <c r="B9" s="78"/>
      <c r="C9" s="78"/>
      <c r="D9" s="78"/>
      <c r="E9" s="100"/>
      <c r="F9" s="78"/>
      <c r="G9" s="78"/>
      <c r="H9" s="78"/>
      <c r="I9" s="78"/>
    </row>
    <row r="10" spans="1:9" s="12" customFormat="1" ht="34.5" customHeight="1" x14ac:dyDescent="0.2">
      <c r="A10" s="78"/>
      <c r="B10" s="78"/>
      <c r="C10" s="78"/>
      <c r="D10" s="79" t="s">
        <v>5</v>
      </c>
      <c r="E10" s="78"/>
      <c r="F10" s="78"/>
      <c r="G10" s="78"/>
      <c r="H10" s="78"/>
      <c r="I10" s="78"/>
    </row>
    <row r="11" spans="1:9" s="12" customFormat="1" ht="18.75" x14ac:dyDescent="0.2"/>
    <row r="12" spans="1:9" s="12" customFormat="1" ht="18.75" x14ac:dyDescent="0.2"/>
    <row r="13" spans="1:9" s="12" customFormat="1" ht="18.75" x14ac:dyDescent="0.2"/>
    <row r="14" spans="1:9" s="12" customFormat="1" ht="18.75" x14ac:dyDescent="0.2"/>
    <row r="15" spans="1:9" s="12" customFormat="1" ht="18.75" x14ac:dyDescent="0.2"/>
    <row r="16" spans="1:9" s="12" customFormat="1" ht="18.75" x14ac:dyDescent="0.2"/>
    <row r="17" s="12" customFormat="1" ht="18.75" x14ac:dyDescent="0.2"/>
    <row r="18" s="12" customFormat="1" ht="18.75" x14ac:dyDescent="0.2"/>
    <row r="19" s="12" customFormat="1" ht="18.75" x14ac:dyDescent="0.2"/>
    <row r="20" s="12" customFormat="1" ht="18.75" x14ac:dyDescent="0.2"/>
    <row r="21" s="12" customFormat="1" ht="18.75" x14ac:dyDescent="0.2"/>
    <row r="22" s="12" customFormat="1" ht="18.75" x14ac:dyDescent="0.2"/>
    <row r="23" s="12" customFormat="1" ht="18.75" x14ac:dyDescent="0.2"/>
    <row r="24" s="12" customFormat="1" ht="18.75" x14ac:dyDescent="0.2"/>
    <row r="25" s="12" customFormat="1" ht="18.75" x14ac:dyDescent="0.2"/>
    <row r="26" s="12" customFormat="1" ht="18.75" x14ac:dyDescent="0.2"/>
    <row r="27" s="30" customFormat="1" ht="18.75" x14ac:dyDescent="0.3"/>
    <row r="28" s="30" customFormat="1" ht="18.75" x14ac:dyDescent="0.3"/>
    <row r="29" s="30" customFormat="1" ht="18.75" x14ac:dyDescent="0.3"/>
    <row r="30" s="30" customFormat="1" ht="18.75" x14ac:dyDescent="0.3"/>
    <row r="31" s="30" customFormat="1" ht="18.75" x14ac:dyDescent="0.3"/>
    <row r="32" s="30" customFormat="1" ht="18.75" x14ac:dyDescent="0.3"/>
    <row r="33" s="30" customFormat="1" ht="18.75" x14ac:dyDescent="0.3"/>
    <row r="34" s="30" customFormat="1" ht="18.75" x14ac:dyDescent="0.3"/>
  </sheetData>
  <mergeCells count="4">
    <mergeCell ref="A1:I1"/>
    <mergeCell ref="A2:I2"/>
    <mergeCell ref="A4:I4"/>
    <mergeCell ref="A5:I5"/>
  </mergeCells>
  <pageMargins left="0.9" right="0.70866141732283472" top="0.74803149606299213" bottom="0.74803149606299213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G9" sqref="G9"/>
    </sheetView>
  </sheetViews>
  <sheetFormatPr defaultRowHeight="12.75" x14ac:dyDescent="0.2"/>
  <cols>
    <col min="1" max="1" width="6.85546875" customWidth="1"/>
    <col min="2" max="2" width="25" customWidth="1"/>
    <col min="3" max="3" width="17.85546875" customWidth="1"/>
    <col min="4" max="4" width="10" customWidth="1"/>
    <col min="5" max="5" width="15.28515625" customWidth="1"/>
    <col min="6" max="6" width="14" customWidth="1"/>
    <col min="7" max="7" width="15" customWidth="1"/>
    <col min="8" max="8" width="16.140625" customWidth="1"/>
    <col min="9" max="9" width="15.140625" customWidth="1"/>
  </cols>
  <sheetData>
    <row r="1" spans="1:9" ht="27.75" x14ac:dyDescent="0.4">
      <c r="A1" s="205" t="str">
        <f>'2'!A1:H1</f>
        <v xml:space="preserve">dk;kZy; %&amp; iz/kkukpk;Z] jktdh; mPp ek/;fed fo|ky;] tho.knslj ¼pw:½ </v>
      </c>
      <c r="B1" s="205"/>
      <c r="C1" s="205"/>
      <c r="D1" s="205"/>
      <c r="E1" s="205"/>
      <c r="F1" s="205"/>
      <c r="G1" s="205"/>
      <c r="H1" s="205"/>
      <c r="I1" s="205"/>
    </row>
    <row r="2" spans="1:9" ht="26.25" x14ac:dyDescent="0.4">
      <c r="A2" s="206" t="s">
        <v>180</v>
      </c>
      <c r="B2" s="206"/>
      <c r="C2" s="206"/>
      <c r="D2" s="206"/>
      <c r="E2" s="206"/>
      <c r="F2" s="206"/>
      <c r="G2" s="206"/>
      <c r="H2" s="206"/>
      <c r="I2" s="206"/>
    </row>
    <row r="3" spans="1:9" ht="25.5" customHeight="1" x14ac:dyDescent="0.2">
      <c r="A3" s="139" t="str">
        <f>'2'!A4:H4</f>
        <v>Office Id :- 26368</v>
      </c>
      <c r="B3" s="139"/>
      <c r="C3" s="139"/>
      <c r="D3" s="139"/>
      <c r="E3" s="139"/>
      <c r="F3" s="139" t="str">
        <f>'3'!E3</f>
        <v>Budget Head :- 2202-02-109-27-01 (State Fund)</v>
      </c>
      <c r="G3" s="139"/>
      <c r="H3" s="139"/>
      <c r="I3" s="139"/>
    </row>
    <row r="4" spans="1:9" ht="18.75" x14ac:dyDescent="0.3">
      <c r="A4" s="204" t="s">
        <v>195</v>
      </c>
      <c r="B4" s="204"/>
      <c r="C4" s="204"/>
      <c r="D4" s="204"/>
      <c r="E4" s="204"/>
      <c r="F4" s="204"/>
      <c r="G4" s="204"/>
      <c r="H4" s="204"/>
      <c r="I4" s="204"/>
    </row>
    <row r="5" spans="1:9" ht="18.75" x14ac:dyDescent="0.3">
      <c r="A5" s="207" t="s">
        <v>204</v>
      </c>
      <c r="B5" s="207"/>
      <c r="C5" s="207"/>
      <c r="D5" s="207"/>
      <c r="E5" s="207"/>
      <c r="F5" s="207"/>
      <c r="G5" s="207"/>
      <c r="H5" s="207"/>
      <c r="I5" s="207"/>
    </row>
    <row r="6" spans="1:9" ht="18.75" x14ac:dyDescent="0.3">
      <c r="A6" s="204" t="s">
        <v>154</v>
      </c>
      <c r="B6" s="204"/>
      <c r="C6" s="204"/>
      <c r="D6" s="204"/>
      <c r="E6" s="204"/>
      <c r="F6" s="204"/>
      <c r="G6" s="204"/>
      <c r="H6" s="204"/>
      <c r="I6" s="204"/>
    </row>
    <row r="7" spans="1:9" ht="18.75" x14ac:dyDescent="0.3">
      <c r="A7" s="204" t="s">
        <v>32</v>
      </c>
      <c r="B7" s="204"/>
      <c r="C7" s="204"/>
      <c r="D7" s="204"/>
      <c r="E7" s="204"/>
      <c r="F7" s="204"/>
      <c r="G7" s="204"/>
      <c r="H7" s="204"/>
      <c r="I7" s="204"/>
    </row>
    <row r="8" spans="1:9" ht="18.75" x14ac:dyDescent="0.3">
      <c r="A8" s="204" t="s">
        <v>33</v>
      </c>
      <c r="B8" s="204"/>
      <c r="C8" s="204"/>
      <c r="D8" s="204"/>
      <c r="E8" s="204"/>
      <c r="F8" s="204"/>
      <c r="G8" s="204"/>
      <c r="H8" s="204"/>
      <c r="I8" s="204"/>
    </row>
    <row r="9" spans="1:9" s="5" customFormat="1" ht="56.25" x14ac:dyDescent="0.2">
      <c r="A9" s="17" t="s">
        <v>39</v>
      </c>
      <c r="B9" s="17" t="s">
        <v>19</v>
      </c>
      <c r="C9" s="17" t="s">
        <v>31</v>
      </c>
      <c r="D9" s="17" t="s">
        <v>34</v>
      </c>
      <c r="E9" s="17" t="s">
        <v>35</v>
      </c>
      <c r="F9" s="17" t="s">
        <v>152</v>
      </c>
      <c r="G9" s="17" t="s">
        <v>153</v>
      </c>
      <c r="H9" s="17" t="s">
        <v>36</v>
      </c>
      <c r="I9" s="17" t="s">
        <v>25</v>
      </c>
    </row>
    <row r="10" spans="1:9" s="5" customFormat="1" ht="18.75" x14ac:dyDescent="0.2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  <c r="I10" s="17">
        <v>9</v>
      </c>
    </row>
    <row r="11" spans="1:9" s="11" customFormat="1" ht="93.75" customHeight="1" x14ac:dyDescent="0.2">
      <c r="A11" s="144"/>
      <c r="B11" s="144"/>
      <c r="C11" s="144"/>
      <c r="D11" s="144"/>
      <c r="E11" s="101"/>
      <c r="F11" s="101"/>
      <c r="G11" s="99"/>
      <c r="H11" s="99"/>
      <c r="I11" s="99"/>
    </row>
  </sheetData>
  <mergeCells count="7">
    <mergeCell ref="A8:I8"/>
    <mergeCell ref="A1:I1"/>
    <mergeCell ref="A2:I2"/>
    <mergeCell ref="A4:I4"/>
    <mergeCell ref="A6:I6"/>
    <mergeCell ref="A7:I7"/>
    <mergeCell ref="A5:I5"/>
  </mergeCells>
  <pageMargins left="0.66" right="0.23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A6" sqref="A6:I6"/>
    </sheetView>
  </sheetViews>
  <sheetFormatPr defaultRowHeight="12.75" x14ac:dyDescent="0.2"/>
  <cols>
    <col min="1" max="1" width="5.7109375" customWidth="1"/>
    <col min="2" max="2" width="22.7109375" customWidth="1"/>
    <col min="3" max="3" width="15.5703125" customWidth="1"/>
    <col min="4" max="4" width="11.85546875" customWidth="1"/>
    <col min="5" max="5" width="14" customWidth="1"/>
    <col min="6" max="6" width="13.5703125" customWidth="1"/>
    <col min="7" max="7" width="14.7109375" customWidth="1"/>
    <col min="8" max="8" width="16.85546875" customWidth="1"/>
    <col min="9" max="9" width="16.28515625" customWidth="1"/>
  </cols>
  <sheetData>
    <row r="1" spans="1:9" ht="27.75" x14ac:dyDescent="0.4">
      <c r="A1" s="205" t="str">
        <f>'4A'!A1</f>
        <v xml:space="preserve">dk;kZy; %&amp; iz/kkukpk;Z] jktdh; mPp ek/;fed fo|ky;] tho.knslj ¼pw:½ </v>
      </c>
      <c r="B1" s="205"/>
      <c r="C1" s="205"/>
      <c r="D1" s="205"/>
      <c r="E1" s="205"/>
      <c r="F1" s="205"/>
      <c r="G1" s="205"/>
      <c r="H1" s="205"/>
      <c r="I1" s="205"/>
    </row>
    <row r="2" spans="1:9" ht="26.25" x14ac:dyDescent="0.4">
      <c r="A2" s="206" t="s">
        <v>181</v>
      </c>
      <c r="B2" s="206"/>
      <c r="C2" s="206"/>
      <c r="D2" s="206"/>
      <c r="E2" s="206"/>
      <c r="F2" s="206"/>
      <c r="G2" s="206"/>
      <c r="H2" s="206"/>
      <c r="I2" s="206"/>
    </row>
    <row r="3" spans="1:9" ht="15.75" x14ac:dyDescent="0.2">
      <c r="A3" s="139" t="str">
        <f>'4A'!A3:I3</f>
        <v>Office Id :- 26368</v>
      </c>
      <c r="B3" s="139"/>
      <c r="C3" s="139"/>
      <c r="D3" s="139"/>
      <c r="E3" s="139"/>
      <c r="F3" s="139" t="str">
        <f>'4A'!F3</f>
        <v>Budget Head :- 2202-02-109-27-01 (State Fund)</v>
      </c>
      <c r="G3" s="139"/>
      <c r="H3" s="139"/>
      <c r="I3" s="139"/>
    </row>
    <row r="4" spans="1:9" ht="18.75" x14ac:dyDescent="0.3">
      <c r="A4" s="204" t="s">
        <v>185</v>
      </c>
      <c r="B4" s="204"/>
      <c r="C4" s="204"/>
      <c r="D4" s="204"/>
      <c r="E4" s="204"/>
      <c r="F4" s="204"/>
      <c r="G4" s="204"/>
      <c r="H4" s="204"/>
      <c r="I4" s="204"/>
    </row>
    <row r="5" spans="1:9" ht="18.75" x14ac:dyDescent="0.3">
      <c r="A5" s="207" t="s">
        <v>218</v>
      </c>
      <c r="B5" s="207"/>
      <c r="C5" s="207"/>
      <c r="D5" s="207"/>
      <c r="E5" s="207"/>
      <c r="F5" s="207"/>
      <c r="G5" s="207"/>
      <c r="H5" s="207"/>
      <c r="I5" s="207"/>
    </row>
    <row r="6" spans="1:9" ht="18.75" x14ac:dyDescent="0.3">
      <c r="A6" s="204" t="s">
        <v>154</v>
      </c>
      <c r="B6" s="204"/>
      <c r="C6" s="204"/>
      <c r="D6" s="204"/>
      <c r="E6" s="204"/>
      <c r="F6" s="204"/>
      <c r="G6" s="204"/>
      <c r="H6" s="204"/>
      <c r="I6" s="204"/>
    </row>
    <row r="7" spans="1:9" ht="18.75" x14ac:dyDescent="0.3">
      <c r="A7" s="204" t="s">
        <v>32</v>
      </c>
      <c r="B7" s="204"/>
      <c r="C7" s="204"/>
      <c r="D7" s="204"/>
      <c r="E7" s="204"/>
      <c r="F7" s="204"/>
      <c r="G7" s="204"/>
      <c r="H7" s="204"/>
      <c r="I7" s="204"/>
    </row>
    <row r="8" spans="1:9" ht="18.75" x14ac:dyDescent="0.3">
      <c r="A8" s="204" t="s">
        <v>33</v>
      </c>
      <c r="B8" s="204"/>
      <c r="C8" s="204"/>
      <c r="D8" s="204"/>
      <c r="E8" s="204"/>
      <c r="F8" s="204"/>
      <c r="G8" s="204"/>
      <c r="H8" s="204"/>
      <c r="I8" s="204"/>
    </row>
    <row r="9" spans="1:9" s="5" customFormat="1" ht="56.25" x14ac:dyDescent="0.2">
      <c r="A9" s="17" t="s">
        <v>39</v>
      </c>
      <c r="B9" s="17" t="s">
        <v>19</v>
      </c>
      <c r="C9" s="17" t="s">
        <v>31</v>
      </c>
      <c r="D9" s="17" t="s">
        <v>34</v>
      </c>
      <c r="E9" s="17" t="s">
        <v>35</v>
      </c>
      <c r="F9" s="17" t="s">
        <v>152</v>
      </c>
      <c r="G9" s="17" t="s">
        <v>153</v>
      </c>
      <c r="H9" s="17" t="s">
        <v>36</v>
      </c>
      <c r="I9" s="17" t="s">
        <v>25</v>
      </c>
    </row>
    <row r="10" spans="1:9" s="5" customFormat="1" ht="18.75" x14ac:dyDescent="0.2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  <c r="I10" s="17">
        <v>9</v>
      </c>
    </row>
    <row r="11" spans="1:9" s="5" customFormat="1" ht="93.75" customHeight="1" x14ac:dyDescent="0.2">
      <c r="A11" s="88"/>
      <c r="B11" s="88"/>
      <c r="C11" s="88"/>
      <c r="D11" s="88"/>
      <c r="E11" s="101"/>
      <c r="F11" s="101"/>
      <c r="G11" s="99"/>
      <c r="H11" s="99"/>
      <c r="I11" s="99"/>
    </row>
  </sheetData>
  <mergeCells count="7">
    <mergeCell ref="A8:I8"/>
    <mergeCell ref="A1:I1"/>
    <mergeCell ref="A2:I2"/>
    <mergeCell ref="A4:I4"/>
    <mergeCell ref="A6:I6"/>
    <mergeCell ref="A7:I7"/>
    <mergeCell ref="A5:I5"/>
  </mergeCells>
  <pageMargins left="0.85" right="0.46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J6" sqref="J6"/>
    </sheetView>
  </sheetViews>
  <sheetFormatPr defaultColWidth="9.140625" defaultRowHeight="15" x14ac:dyDescent="0.25"/>
  <cols>
    <col min="1" max="1" width="6.7109375" style="85" customWidth="1"/>
    <col min="2" max="2" width="9.140625" style="85"/>
    <col min="3" max="3" width="21.7109375" style="85" customWidth="1"/>
    <col min="4" max="11" width="12.85546875" style="85" customWidth="1"/>
    <col min="12" max="16384" width="9.140625" style="85"/>
  </cols>
  <sheetData>
    <row r="1" spans="1:11" s="80" customFormat="1" ht="30.75" x14ac:dyDescent="0.45">
      <c r="A1" s="210" t="str">
        <f>'4B'!A1:I1</f>
        <v xml:space="preserve">dk;kZy; %&amp; iz/kkukpk;Z] jktdh; mPp ek/;fed fo|ky;] tho.knslj ¼pw:½ 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s="80" customFormat="1" ht="20.25" x14ac:dyDescent="0.3">
      <c r="A2" s="211" t="s">
        <v>182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</row>
    <row r="3" spans="1:11" s="80" customFormat="1" ht="26.25" x14ac:dyDescent="0.3">
      <c r="A3" s="212" t="s">
        <v>159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</row>
    <row r="4" spans="1:11" s="80" customFormat="1" ht="21" x14ac:dyDescent="0.3">
      <c r="A4" s="140" t="str">
        <f>'3'!A3:I3</f>
        <v>Office Id :- 26368</v>
      </c>
      <c r="B4" s="140"/>
      <c r="C4" s="140"/>
      <c r="D4" s="140"/>
      <c r="E4" s="140"/>
      <c r="F4" s="140"/>
      <c r="G4" s="140" t="str">
        <f>'4B'!F3</f>
        <v>Budget Head :- 2202-02-109-27-01 (State Fund)</v>
      </c>
      <c r="H4" s="140"/>
      <c r="I4" s="140"/>
      <c r="J4" s="140"/>
      <c r="K4" s="140"/>
    </row>
    <row r="5" spans="1:11" s="81" customFormat="1" ht="38.25" customHeight="1" x14ac:dyDescent="0.2">
      <c r="A5" s="213" t="s">
        <v>160</v>
      </c>
      <c r="B5" s="213" t="s">
        <v>87</v>
      </c>
      <c r="C5" s="213" t="s">
        <v>161</v>
      </c>
      <c r="D5" s="208" t="s">
        <v>242</v>
      </c>
      <c r="E5" s="209"/>
      <c r="F5" s="208" t="s">
        <v>243</v>
      </c>
      <c r="G5" s="209"/>
      <c r="H5" s="208" t="s">
        <v>244</v>
      </c>
      <c r="I5" s="209"/>
      <c r="J5" s="208" t="s">
        <v>245</v>
      </c>
      <c r="K5" s="209"/>
    </row>
    <row r="6" spans="1:11" s="81" customFormat="1" ht="40.5" x14ac:dyDescent="0.2">
      <c r="A6" s="214"/>
      <c r="B6" s="214"/>
      <c r="C6" s="214"/>
      <c r="D6" s="82" t="s">
        <v>162</v>
      </c>
      <c r="E6" s="82" t="s">
        <v>74</v>
      </c>
      <c r="F6" s="82" t="s">
        <v>162</v>
      </c>
      <c r="G6" s="82" t="s">
        <v>74</v>
      </c>
      <c r="H6" s="82" t="s">
        <v>162</v>
      </c>
      <c r="I6" s="82" t="s">
        <v>74</v>
      </c>
      <c r="J6" s="82" t="s">
        <v>162</v>
      </c>
      <c r="K6" s="82" t="s">
        <v>74</v>
      </c>
    </row>
    <row r="7" spans="1:11" s="81" customFormat="1" ht="20.25" x14ac:dyDescent="0.2">
      <c r="A7" s="82">
        <v>1</v>
      </c>
      <c r="B7" s="82">
        <v>2</v>
      </c>
      <c r="C7" s="82">
        <v>3</v>
      </c>
      <c r="D7" s="82">
        <v>4</v>
      </c>
      <c r="E7" s="82">
        <v>5</v>
      </c>
      <c r="F7" s="82">
        <v>6</v>
      </c>
      <c r="G7" s="82">
        <v>7</v>
      </c>
      <c r="H7" s="82">
        <v>8</v>
      </c>
      <c r="I7" s="82">
        <v>9</v>
      </c>
      <c r="J7" s="82">
        <v>10</v>
      </c>
      <c r="K7" s="82">
        <v>11</v>
      </c>
    </row>
    <row r="8" spans="1:11" s="81" customFormat="1" ht="87" customHeight="1" x14ac:dyDescent="0.2">
      <c r="A8" s="82">
        <v>1</v>
      </c>
      <c r="B8" s="141" t="str">
        <f>A4</f>
        <v>Office Id :- 26368</v>
      </c>
      <c r="C8" s="86" t="str">
        <f>A1</f>
        <v xml:space="preserve">dk;kZy; %&amp; iz/kkukpk;Z] jktdh; mPp ek/;fed fo|ky;] tho.knslj ¼pw:½ 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f>F8-H8</f>
        <v>0</v>
      </c>
      <c r="K8" s="83">
        <f>G8-I8</f>
        <v>0</v>
      </c>
    </row>
    <row r="9" spans="1:11" s="80" customFormat="1" ht="20.25" x14ac:dyDescent="0.3"/>
    <row r="10" spans="1:11" s="80" customFormat="1" ht="20.25" x14ac:dyDescent="0.3"/>
    <row r="11" spans="1:11" s="84" customFormat="1" ht="21" x14ac:dyDescent="0.35"/>
    <row r="12" spans="1:11" s="84" customFormat="1" ht="21" x14ac:dyDescent="0.35"/>
    <row r="13" spans="1:11" s="84" customFormat="1" ht="21" x14ac:dyDescent="0.35"/>
    <row r="14" spans="1:11" s="84" customFormat="1" ht="21" x14ac:dyDescent="0.35"/>
    <row r="15" spans="1:11" s="84" customFormat="1" ht="21" x14ac:dyDescent="0.35"/>
    <row r="16" spans="1:11" s="80" customFormat="1" ht="20.25" x14ac:dyDescent="0.3"/>
    <row r="17" s="80" customFormat="1" ht="20.25" x14ac:dyDescent="0.3"/>
    <row r="18" s="80" customFormat="1" ht="20.25" x14ac:dyDescent="0.3"/>
    <row r="19" s="80" customFormat="1" ht="20.25" x14ac:dyDescent="0.3"/>
    <row r="20" s="80" customFormat="1" ht="20.25" x14ac:dyDescent="0.3"/>
    <row r="21" s="80" customFormat="1" ht="20.25" x14ac:dyDescent="0.3"/>
    <row r="22" s="80" customFormat="1" ht="20.25" x14ac:dyDescent="0.3"/>
    <row r="23" s="80" customFormat="1" ht="20.25" x14ac:dyDescent="0.3"/>
    <row r="24" s="80" customFormat="1" ht="20.25" x14ac:dyDescent="0.3"/>
    <row r="25" s="80" customFormat="1" ht="20.25" x14ac:dyDescent="0.3"/>
    <row r="26" s="80" customFormat="1" ht="20.25" x14ac:dyDescent="0.3"/>
    <row r="27" s="80" customFormat="1" ht="20.25" x14ac:dyDescent="0.3"/>
    <row r="28" s="80" customFormat="1" ht="20.25" x14ac:dyDescent="0.3"/>
    <row r="29" s="80" customFormat="1" ht="20.25" x14ac:dyDescent="0.3"/>
    <row r="30" s="80" customFormat="1" ht="20.25" x14ac:dyDescent="0.3"/>
    <row r="31" s="80" customFormat="1" ht="20.25" x14ac:dyDescent="0.3"/>
    <row r="32" s="80" customFormat="1" ht="20.25" x14ac:dyDescent="0.3"/>
    <row r="33" s="80" customFormat="1" ht="20.25" x14ac:dyDescent="0.3"/>
    <row r="34" s="80" customFormat="1" ht="20.25" x14ac:dyDescent="0.3"/>
    <row r="35" s="80" customFormat="1" ht="20.25" x14ac:dyDescent="0.3"/>
  </sheetData>
  <mergeCells count="10">
    <mergeCell ref="J5:K5"/>
    <mergeCell ref="A1:K1"/>
    <mergeCell ref="A2:K2"/>
    <mergeCell ref="A3:K3"/>
    <mergeCell ref="A5:A6"/>
    <mergeCell ref="B5:B6"/>
    <mergeCell ref="C5:C6"/>
    <mergeCell ref="D5:E5"/>
    <mergeCell ref="F5:G5"/>
    <mergeCell ref="H5:I5"/>
  </mergeCells>
  <pageMargins left="0.56000000000000005" right="0.24" top="0.74803149606299213" bottom="0.74803149606299213" header="0.31496062992125984" footer="0.31496062992125984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56"/>
  <sheetViews>
    <sheetView workbookViewId="0">
      <selection activeCell="D52" sqref="D52:E53"/>
    </sheetView>
  </sheetViews>
  <sheetFormatPr defaultRowHeight="12.75" x14ac:dyDescent="0.2"/>
  <cols>
    <col min="1" max="1" width="17.7109375" customWidth="1"/>
    <col min="2" max="3" width="13.7109375" customWidth="1"/>
    <col min="4" max="8" width="12.85546875" customWidth="1"/>
  </cols>
  <sheetData>
    <row r="1" spans="1:8" ht="23.25" x14ac:dyDescent="0.35">
      <c r="A1" s="220" t="str">
        <f>'4B'!A1:I1</f>
        <v xml:space="preserve">dk;kZy; %&amp; iz/kkukpk;Z] jktdh; mPp ek/;fed fo|ky;] tho.knslj ¼pw:½ </v>
      </c>
      <c r="B1" s="220"/>
      <c r="C1" s="220"/>
      <c r="D1" s="220"/>
      <c r="E1" s="220"/>
      <c r="F1" s="220"/>
      <c r="G1" s="220"/>
      <c r="H1" s="220"/>
    </row>
    <row r="2" spans="1:8" ht="19.5" x14ac:dyDescent="0.3">
      <c r="A2" s="177" t="s">
        <v>183</v>
      </c>
      <c r="B2" s="177"/>
      <c r="C2" s="177"/>
      <c r="D2" s="177"/>
      <c r="E2" s="177"/>
      <c r="F2" s="177"/>
      <c r="G2" s="177"/>
      <c r="H2" s="177"/>
    </row>
    <row r="3" spans="1:8" ht="18.75" x14ac:dyDescent="0.3">
      <c r="A3" s="215" t="s">
        <v>125</v>
      </c>
      <c r="B3" s="215"/>
      <c r="C3" s="215"/>
      <c r="D3" s="215"/>
      <c r="E3" s="215"/>
      <c r="F3" s="215"/>
      <c r="G3" s="215"/>
      <c r="H3" s="215"/>
    </row>
    <row r="4" spans="1:8" ht="18.95" customHeight="1" x14ac:dyDescent="0.2">
      <c r="A4" s="169" t="s">
        <v>21</v>
      </c>
      <c r="B4" s="160" t="s">
        <v>22</v>
      </c>
      <c r="C4" s="160" t="s">
        <v>23</v>
      </c>
      <c r="D4" s="160" t="s">
        <v>205</v>
      </c>
      <c r="E4" s="160" t="s">
        <v>246</v>
      </c>
      <c r="F4" s="216" t="s">
        <v>179</v>
      </c>
      <c r="G4" s="217"/>
      <c r="H4" s="218"/>
    </row>
    <row r="5" spans="1:8" ht="18.95" customHeight="1" x14ac:dyDescent="0.2">
      <c r="A5" s="170"/>
      <c r="B5" s="160"/>
      <c r="C5" s="160"/>
      <c r="D5" s="160"/>
      <c r="E5" s="160"/>
      <c r="F5" s="7" t="s">
        <v>24</v>
      </c>
      <c r="G5" s="7" t="s">
        <v>25</v>
      </c>
      <c r="H5" s="7" t="s">
        <v>5</v>
      </c>
    </row>
    <row r="6" spans="1:8" ht="17.45" customHeight="1" x14ac:dyDescent="0.2">
      <c r="A6" s="7" t="s">
        <v>26</v>
      </c>
      <c r="B6" s="19"/>
      <c r="C6" s="19">
        <v>75</v>
      </c>
      <c r="D6" s="19">
        <f>B6*C6*10</f>
        <v>0</v>
      </c>
      <c r="E6" s="19">
        <f>(B6+3)*C6*10</f>
        <v>2250</v>
      </c>
      <c r="F6" s="143"/>
      <c r="G6" s="15"/>
      <c r="H6" s="15"/>
    </row>
    <row r="7" spans="1:8" ht="17.45" customHeight="1" x14ac:dyDescent="0.2">
      <c r="A7" s="7" t="s">
        <v>27</v>
      </c>
      <c r="B7" s="19"/>
      <c r="C7" s="19">
        <v>125</v>
      </c>
      <c r="D7" s="19">
        <f>B7*C7*10</f>
        <v>0</v>
      </c>
      <c r="E7" s="19">
        <f t="shared" ref="E7:E9" si="0">(B7+3)*C7*10</f>
        <v>3750</v>
      </c>
      <c r="F7" s="125"/>
      <c r="G7" s="15"/>
      <c r="H7" s="15"/>
    </row>
    <row r="8" spans="1:8" ht="17.45" customHeight="1" x14ac:dyDescent="0.2">
      <c r="A8" s="7" t="s">
        <v>28</v>
      </c>
      <c r="B8" s="19"/>
      <c r="C8" s="19">
        <v>300</v>
      </c>
      <c r="D8" s="19">
        <f>B8*C8*10</f>
        <v>0</v>
      </c>
      <c r="E8" s="19">
        <f t="shared" si="0"/>
        <v>9000</v>
      </c>
      <c r="F8" s="125"/>
      <c r="G8" s="15"/>
      <c r="H8" s="15"/>
    </row>
    <row r="9" spans="1:8" ht="17.45" customHeight="1" x14ac:dyDescent="0.2">
      <c r="A9" s="7" t="s">
        <v>29</v>
      </c>
      <c r="B9" s="19"/>
      <c r="C9" s="19">
        <v>300</v>
      </c>
      <c r="D9" s="19">
        <f>B9*C9*10</f>
        <v>0</v>
      </c>
      <c r="E9" s="19">
        <f t="shared" si="0"/>
        <v>9000</v>
      </c>
      <c r="F9" s="15"/>
      <c r="G9" s="15"/>
      <c r="H9" s="15"/>
    </row>
    <row r="10" spans="1:8" ht="15" x14ac:dyDescent="0.2">
      <c r="A10" s="14" t="s">
        <v>30</v>
      </c>
      <c r="B10" s="16">
        <f>SUM(B6:B9)</f>
        <v>0</v>
      </c>
      <c r="C10" s="16"/>
      <c r="D10" s="16">
        <v>0</v>
      </c>
      <c r="E10" s="16">
        <v>0</v>
      </c>
      <c r="F10" s="16"/>
      <c r="G10" s="16"/>
      <c r="H10" s="16"/>
    </row>
    <row r="11" spans="1:8" ht="18.75" x14ac:dyDescent="0.2">
      <c r="A11" s="219" t="s">
        <v>126</v>
      </c>
      <c r="B11" s="219"/>
      <c r="C11" s="219"/>
      <c r="D11" s="219"/>
      <c r="E11" s="219"/>
      <c r="F11" s="219"/>
      <c r="G11" s="219"/>
      <c r="H11" s="219"/>
    </row>
    <row r="12" spans="1:8" ht="18" customHeight="1" x14ac:dyDescent="0.2">
      <c r="A12" s="169" t="s">
        <v>21</v>
      </c>
      <c r="B12" s="160" t="s">
        <v>22</v>
      </c>
      <c r="C12" s="160" t="s">
        <v>23</v>
      </c>
      <c r="D12" s="160" t="s">
        <v>205</v>
      </c>
      <c r="E12" s="160" t="s">
        <v>246</v>
      </c>
      <c r="F12" s="216" t="s">
        <v>179</v>
      </c>
      <c r="G12" s="217"/>
      <c r="H12" s="218"/>
    </row>
    <row r="13" spans="1:8" ht="18.75" x14ac:dyDescent="0.2">
      <c r="A13" s="170"/>
      <c r="B13" s="160"/>
      <c r="C13" s="160"/>
      <c r="D13" s="160"/>
      <c r="E13" s="160"/>
      <c r="F13" s="122" t="s">
        <v>24</v>
      </c>
      <c r="G13" s="122" t="s">
        <v>25</v>
      </c>
      <c r="H13" s="122" t="s">
        <v>5</v>
      </c>
    </row>
    <row r="14" spans="1:8" ht="17.45" customHeight="1" x14ac:dyDescent="0.2">
      <c r="A14" s="122" t="s">
        <v>26</v>
      </c>
      <c r="B14" s="123">
        <v>0</v>
      </c>
      <c r="C14" s="123">
        <v>75</v>
      </c>
      <c r="D14" s="123">
        <f>B14*C14*10</f>
        <v>0</v>
      </c>
      <c r="E14" s="123">
        <f>D14</f>
        <v>0</v>
      </c>
      <c r="F14" s="125"/>
      <c r="G14" s="123"/>
      <c r="H14" s="123"/>
    </row>
    <row r="15" spans="1:8" ht="17.45" customHeight="1" x14ac:dyDescent="0.2">
      <c r="A15" s="122" t="s">
        <v>27</v>
      </c>
      <c r="B15" s="123">
        <v>0</v>
      </c>
      <c r="C15" s="123">
        <v>125</v>
      </c>
      <c r="D15" s="123">
        <f t="shared" ref="D15:D17" si="1">B15*C15*10</f>
        <v>0</v>
      </c>
      <c r="E15" s="123">
        <f t="shared" ref="E15:E17" si="2">D15</f>
        <v>0</v>
      </c>
      <c r="F15" s="125"/>
      <c r="G15" s="123"/>
      <c r="H15" s="123"/>
    </row>
    <row r="16" spans="1:8" ht="17.45" customHeight="1" x14ac:dyDescent="0.2">
      <c r="A16" s="122" t="s">
        <v>28</v>
      </c>
      <c r="B16" s="123">
        <v>0</v>
      </c>
      <c r="C16" s="123">
        <v>300</v>
      </c>
      <c r="D16" s="123">
        <f t="shared" si="1"/>
        <v>0</v>
      </c>
      <c r="E16" s="123">
        <f t="shared" si="2"/>
        <v>0</v>
      </c>
      <c r="F16" s="125"/>
      <c r="G16" s="123"/>
      <c r="H16" s="123"/>
    </row>
    <row r="17" spans="1:8" ht="17.45" customHeight="1" x14ac:dyDescent="0.2">
      <c r="A17" s="122" t="s">
        <v>29</v>
      </c>
      <c r="B17" s="123">
        <v>0</v>
      </c>
      <c r="C17" s="123">
        <v>300</v>
      </c>
      <c r="D17" s="123">
        <f t="shared" si="1"/>
        <v>0</v>
      </c>
      <c r="E17" s="123">
        <f t="shared" si="2"/>
        <v>0</v>
      </c>
      <c r="F17" s="123"/>
      <c r="G17" s="123"/>
      <c r="H17" s="123"/>
    </row>
    <row r="18" spans="1:8" ht="15" x14ac:dyDescent="0.2">
      <c r="A18" s="14" t="s">
        <v>30</v>
      </c>
      <c r="B18" s="16">
        <v>0</v>
      </c>
      <c r="C18" s="16"/>
      <c r="D18" s="16">
        <v>0</v>
      </c>
      <c r="E18" s="16">
        <v>0</v>
      </c>
      <c r="F18" s="16"/>
      <c r="G18" s="16"/>
      <c r="H18" s="16"/>
    </row>
    <row r="19" spans="1:8" ht="18.75" x14ac:dyDescent="0.3">
      <c r="A19" s="215" t="s">
        <v>128</v>
      </c>
      <c r="B19" s="215"/>
      <c r="C19" s="215"/>
      <c r="D19" s="215"/>
      <c r="E19" s="215"/>
      <c r="F19" s="215"/>
      <c r="G19" s="215"/>
      <c r="H19" s="215"/>
    </row>
    <row r="20" spans="1:8" ht="18" customHeight="1" x14ac:dyDescent="0.2">
      <c r="A20" s="169" t="s">
        <v>21</v>
      </c>
      <c r="B20" s="160" t="s">
        <v>22</v>
      </c>
      <c r="C20" s="160" t="s">
        <v>23</v>
      </c>
      <c r="D20" s="160" t="s">
        <v>205</v>
      </c>
      <c r="E20" s="160" t="s">
        <v>246</v>
      </c>
      <c r="F20" s="216" t="s">
        <v>179</v>
      </c>
      <c r="G20" s="217"/>
      <c r="H20" s="218"/>
    </row>
    <row r="21" spans="1:8" ht="18.75" x14ac:dyDescent="0.2">
      <c r="A21" s="170"/>
      <c r="B21" s="160"/>
      <c r="C21" s="160"/>
      <c r="D21" s="160"/>
      <c r="E21" s="160"/>
      <c r="F21" s="122" t="s">
        <v>24</v>
      </c>
      <c r="G21" s="122" t="s">
        <v>25</v>
      </c>
      <c r="H21" s="122" t="s">
        <v>5</v>
      </c>
    </row>
    <row r="22" spans="1:8" ht="17.45" customHeight="1" x14ac:dyDescent="0.2">
      <c r="A22" s="122" t="s">
        <v>186</v>
      </c>
      <c r="B22" s="19">
        <v>0</v>
      </c>
      <c r="C22" s="19">
        <v>100</v>
      </c>
      <c r="D22" s="19">
        <f>B22*C22*10</f>
        <v>0</v>
      </c>
      <c r="E22" s="19">
        <f>(B22+3)*C22*10</f>
        <v>3000</v>
      </c>
      <c r="F22" s="123"/>
      <c r="G22" s="123"/>
      <c r="H22" s="123"/>
    </row>
    <row r="23" spans="1:8" ht="17.45" customHeight="1" x14ac:dyDescent="0.2">
      <c r="A23" s="122" t="s">
        <v>187</v>
      </c>
      <c r="B23" s="19">
        <v>0</v>
      </c>
      <c r="C23" s="19">
        <v>100</v>
      </c>
      <c r="D23" s="19">
        <f>B23*C23*10</f>
        <v>0</v>
      </c>
      <c r="E23" s="19">
        <f>(B23+3)*C23*10</f>
        <v>3000</v>
      </c>
      <c r="F23" s="123"/>
      <c r="G23" s="123"/>
      <c r="H23" s="123"/>
    </row>
    <row r="24" spans="1:8" ht="15" x14ac:dyDescent="0.2">
      <c r="A24" s="14" t="s">
        <v>30</v>
      </c>
      <c r="B24" s="16">
        <f>SUM(B22:B23)</f>
        <v>0</v>
      </c>
      <c r="C24" s="16"/>
      <c r="D24" s="16">
        <f>SUM(D22:D23)</f>
        <v>0</v>
      </c>
      <c r="E24" s="16">
        <f>SUM(E22:E23)</f>
        <v>6000</v>
      </c>
      <c r="F24" s="123"/>
      <c r="G24" s="123"/>
      <c r="H24" s="16"/>
    </row>
    <row r="25" spans="1:8" ht="18.75" x14ac:dyDescent="0.3">
      <c r="A25" s="215" t="s">
        <v>196</v>
      </c>
      <c r="B25" s="215"/>
      <c r="C25" s="215"/>
      <c r="D25" s="215"/>
      <c r="E25" s="215"/>
      <c r="F25" s="215"/>
      <c r="G25" s="215"/>
      <c r="H25" s="215"/>
    </row>
    <row r="26" spans="1:8" ht="18" customHeight="1" x14ac:dyDescent="0.2">
      <c r="A26" s="169" t="s">
        <v>21</v>
      </c>
      <c r="B26" s="160" t="s">
        <v>22</v>
      </c>
      <c r="C26" s="160" t="s">
        <v>23</v>
      </c>
      <c r="D26" s="160" t="s">
        <v>205</v>
      </c>
      <c r="E26" s="160" t="s">
        <v>246</v>
      </c>
      <c r="F26" s="216" t="s">
        <v>179</v>
      </c>
      <c r="G26" s="217"/>
      <c r="H26" s="218"/>
    </row>
    <row r="27" spans="1:8" ht="18.75" x14ac:dyDescent="0.2">
      <c r="A27" s="170"/>
      <c r="B27" s="160"/>
      <c r="C27" s="160"/>
      <c r="D27" s="160"/>
      <c r="E27" s="160"/>
      <c r="F27" s="122" t="s">
        <v>24</v>
      </c>
      <c r="G27" s="122" t="s">
        <v>25</v>
      </c>
      <c r="H27" s="122" t="s">
        <v>5</v>
      </c>
    </row>
    <row r="28" spans="1:8" ht="17.45" customHeight="1" x14ac:dyDescent="0.2">
      <c r="A28" s="124" t="s">
        <v>26</v>
      </c>
      <c r="B28" s="19">
        <v>0</v>
      </c>
      <c r="C28" s="19">
        <v>50</v>
      </c>
      <c r="D28" s="19">
        <f>B28*C28*10</f>
        <v>0</v>
      </c>
      <c r="E28" s="19">
        <f>(B28+3)*C28*10</f>
        <v>1500</v>
      </c>
      <c r="F28" s="123"/>
      <c r="G28" s="123"/>
      <c r="H28" s="123"/>
    </row>
    <row r="29" spans="1:8" ht="17.45" customHeight="1" x14ac:dyDescent="0.2">
      <c r="A29" s="124" t="s">
        <v>27</v>
      </c>
      <c r="B29" s="19">
        <v>0</v>
      </c>
      <c r="C29" s="19">
        <v>100</v>
      </c>
      <c r="D29" s="19">
        <f t="shared" ref="D29:D31" si="3">B29*C29*10</f>
        <v>0</v>
      </c>
      <c r="E29" s="19">
        <f t="shared" ref="E29:E31" si="4">(B29+3)*C29*10</f>
        <v>3000</v>
      </c>
      <c r="F29" s="125"/>
      <c r="G29" s="125"/>
      <c r="H29" s="125"/>
    </row>
    <row r="30" spans="1:8" ht="17.45" customHeight="1" x14ac:dyDescent="0.2">
      <c r="A30" s="124" t="s">
        <v>28</v>
      </c>
      <c r="B30" s="19">
        <v>0</v>
      </c>
      <c r="C30" s="19">
        <v>60</v>
      </c>
      <c r="D30" s="19">
        <f t="shared" si="3"/>
        <v>0</v>
      </c>
      <c r="E30" s="19">
        <f t="shared" si="4"/>
        <v>1800</v>
      </c>
      <c r="F30" s="125"/>
      <c r="G30" s="125"/>
      <c r="H30" s="125"/>
    </row>
    <row r="31" spans="1:8" ht="17.45" customHeight="1" x14ac:dyDescent="0.2">
      <c r="A31" s="124" t="s">
        <v>29</v>
      </c>
      <c r="B31" s="19">
        <v>0</v>
      </c>
      <c r="C31" s="19">
        <v>120</v>
      </c>
      <c r="D31" s="19">
        <f t="shared" si="3"/>
        <v>0</v>
      </c>
      <c r="E31" s="19">
        <f t="shared" si="4"/>
        <v>3600</v>
      </c>
      <c r="F31" s="123"/>
      <c r="G31" s="123"/>
      <c r="H31" s="123"/>
    </row>
    <row r="32" spans="1:8" ht="15" x14ac:dyDescent="0.2">
      <c r="A32" s="14" t="s">
        <v>30</v>
      </c>
      <c r="B32" s="16">
        <f>SUM(B28:B31)</f>
        <v>0</v>
      </c>
      <c r="C32" s="16"/>
      <c r="D32" s="16">
        <f>SUM(D28:D31)</f>
        <v>0</v>
      </c>
      <c r="E32" s="16">
        <f>SUM(E28:E31)</f>
        <v>9900</v>
      </c>
      <c r="F32" s="123"/>
      <c r="G32" s="123"/>
      <c r="H32" s="16"/>
    </row>
    <row r="33" spans="1:8" ht="18.75" x14ac:dyDescent="0.3">
      <c r="A33" s="215" t="s">
        <v>188</v>
      </c>
      <c r="B33" s="215"/>
      <c r="C33" s="215"/>
      <c r="D33" s="215"/>
      <c r="E33" s="215"/>
      <c r="F33" s="215"/>
      <c r="G33" s="215"/>
      <c r="H33" s="215"/>
    </row>
    <row r="34" spans="1:8" ht="18" customHeight="1" x14ac:dyDescent="0.2">
      <c r="A34" s="169" t="s">
        <v>21</v>
      </c>
      <c r="B34" s="160" t="s">
        <v>22</v>
      </c>
      <c r="C34" s="160" t="s">
        <v>23</v>
      </c>
      <c r="D34" s="160" t="s">
        <v>205</v>
      </c>
      <c r="E34" s="160" t="s">
        <v>246</v>
      </c>
      <c r="F34" s="216" t="s">
        <v>179</v>
      </c>
      <c r="G34" s="217"/>
      <c r="H34" s="218"/>
    </row>
    <row r="35" spans="1:8" ht="18.75" x14ac:dyDescent="0.2">
      <c r="A35" s="170"/>
      <c r="B35" s="160"/>
      <c r="C35" s="160"/>
      <c r="D35" s="160"/>
      <c r="E35" s="160"/>
      <c r="F35" s="122" t="s">
        <v>24</v>
      </c>
      <c r="G35" s="122" t="s">
        <v>25</v>
      </c>
      <c r="H35" s="122" t="s">
        <v>5</v>
      </c>
    </row>
    <row r="36" spans="1:8" ht="17.45" customHeight="1" x14ac:dyDescent="0.2">
      <c r="A36" s="122" t="s">
        <v>52</v>
      </c>
      <c r="B36" s="123"/>
      <c r="C36" s="123">
        <v>250</v>
      </c>
      <c r="D36" s="123">
        <f>B36*C36*10</f>
        <v>0</v>
      </c>
      <c r="E36" s="123">
        <f>(B36+3)*C36*10</f>
        <v>7500</v>
      </c>
      <c r="F36" s="123"/>
      <c r="G36" s="123"/>
      <c r="H36" s="123"/>
    </row>
    <row r="37" spans="1:8" ht="17.45" customHeight="1" x14ac:dyDescent="0.2">
      <c r="A37" s="122" t="s">
        <v>53</v>
      </c>
      <c r="B37" s="123"/>
      <c r="C37" s="123">
        <v>250</v>
      </c>
      <c r="D37" s="123">
        <f>B37*C37*10</f>
        <v>0</v>
      </c>
      <c r="E37" s="123">
        <f>(B37+3)*C37*10</f>
        <v>7500</v>
      </c>
      <c r="F37" s="123"/>
      <c r="G37" s="123"/>
      <c r="H37" s="123"/>
    </row>
    <row r="38" spans="1:8" ht="15" x14ac:dyDescent="0.2">
      <c r="A38" s="14" t="s">
        <v>30</v>
      </c>
      <c r="B38" s="16">
        <f>SUM(B36:B37)</f>
        <v>0</v>
      </c>
      <c r="C38" s="16"/>
      <c r="D38" s="16">
        <f>SUM(D36:D37)</f>
        <v>0</v>
      </c>
      <c r="E38" s="16">
        <f>SUM(E36:E37)</f>
        <v>15000</v>
      </c>
      <c r="F38" s="16"/>
      <c r="G38" s="16"/>
      <c r="H38" s="16"/>
    </row>
    <row r="39" spans="1:8" ht="18.75" x14ac:dyDescent="0.3">
      <c r="A39" s="215" t="s">
        <v>127</v>
      </c>
      <c r="B39" s="215"/>
      <c r="C39" s="215"/>
      <c r="D39" s="215"/>
      <c r="E39" s="215"/>
      <c r="F39" s="215"/>
      <c r="G39" s="215"/>
      <c r="H39" s="215"/>
    </row>
    <row r="40" spans="1:8" ht="18" customHeight="1" x14ac:dyDescent="0.2">
      <c r="A40" s="169" t="s">
        <v>21</v>
      </c>
      <c r="B40" s="160" t="s">
        <v>22</v>
      </c>
      <c r="C40" s="160" t="s">
        <v>23</v>
      </c>
      <c r="D40" s="160" t="s">
        <v>205</v>
      </c>
      <c r="E40" s="160" t="s">
        <v>246</v>
      </c>
      <c r="F40" s="216" t="s">
        <v>179</v>
      </c>
      <c r="G40" s="217"/>
      <c r="H40" s="218"/>
    </row>
    <row r="41" spans="1:8" ht="18.75" x14ac:dyDescent="0.2">
      <c r="A41" s="170"/>
      <c r="B41" s="160"/>
      <c r="C41" s="160"/>
      <c r="D41" s="160"/>
      <c r="E41" s="160"/>
      <c r="F41" s="122" t="s">
        <v>24</v>
      </c>
      <c r="G41" s="122" t="s">
        <v>25</v>
      </c>
      <c r="H41" s="122" t="s">
        <v>5</v>
      </c>
    </row>
    <row r="42" spans="1:8" ht="17.45" customHeight="1" x14ac:dyDescent="0.2">
      <c r="A42" s="122" t="s">
        <v>52</v>
      </c>
      <c r="B42" s="123"/>
      <c r="C42" s="123">
        <v>230</v>
      </c>
      <c r="D42" s="123"/>
      <c r="E42" s="123"/>
      <c r="F42" s="123"/>
      <c r="G42" s="123"/>
      <c r="H42" s="123"/>
    </row>
    <row r="43" spans="1:8" ht="18.75" x14ac:dyDescent="0.2">
      <c r="A43" s="122" t="s">
        <v>53</v>
      </c>
      <c r="B43" s="123"/>
      <c r="C43" s="123">
        <v>230</v>
      </c>
      <c r="D43" s="123"/>
      <c r="E43" s="123"/>
      <c r="F43" s="123"/>
      <c r="G43" s="123"/>
      <c r="H43" s="123"/>
    </row>
    <row r="44" spans="1:8" ht="15" x14ac:dyDescent="0.2">
      <c r="A44" s="14" t="s">
        <v>30</v>
      </c>
      <c r="B44" s="16"/>
      <c r="C44" s="16"/>
      <c r="D44" s="16"/>
      <c r="E44" s="16"/>
      <c r="F44" s="16"/>
      <c r="G44" s="16"/>
      <c r="H44" s="16"/>
    </row>
    <row r="45" spans="1:8" ht="18.75" x14ac:dyDescent="0.3">
      <c r="A45" s="215" t="s">
        <v>129</v>
      </c>
      <c r="B45" s="215"/>
      <c r="C45" s="215"/>
      <c r="D45" s="215"/>
      <c r="E45" s="215"/>
      <c r="F45" s="215"/>
      <c r="G45" s="215"/>
      <c r="H45" s="215"/>
    </row>
    <row r="46" spans="1:8" ht="18" customHeight="1" x14ac:dyDescent="0.2">
      <c r="A46" s="169" t="s">
        <v>21</v>
      </c>
      <c r="B46" s="160" t="s">
        <v>22</v>
      </c>
      <c r="C46" s="160" t="s">
        <v>23</v>
      </c>
      <c r="D46" s="160" t="s">
        <v>205</v>
      </c>
      <c r="E46" s="160" t="s">
        <v>246</v>
      </c>
      <c r="F46" s="216" t="s">
        <v>179</v>
      </c>
      <c r="G46" s="217"/>
      <c r="H46" s="218"/>
    </row>
    <row r="47" spans="1:8" ht="18.75" x14ac:dyDescent="0.2">
      <c r="A47" s="170"/>
      <c r="B47" s="160"/>
      <c r="C47" s="160"/>
      <c r="D47" s="160"/>
      <c r="E47" s="160"/>
      <c r="F47" s="122" t="s">
        <v>24</v>
      </c>
      <c r="G47" s="122" t="s">
        <v>25</v>
      </c>
      <c r="H47" s="122" t="s">
        <v>5</v>
      </c>
    </row>
    <row r="48" spans="1:8" ht="17.45" customHeight="1" x14ac:dyDescent="0.2">
      <c r="A48" s="122" t="s">
        <v>52</v>
      </c>
      <c r="B48" s="19"/>
      <c r="C48" s="19">
        <v>160</v>
      </c>
      <c r="D48" s="19">
        <f>B48*C48*10</f>
        <v>0</v>
      </c>
      <c r="E48" s="19">
        <f>(B48+3)*C48*10</f>
        <v>4800</v>
      </c>
      <c r="F48" s="123"/>
      <c r="G48" s="123"/>
      <c r="H48" s="123"/>
    </row>
    <row r="49" spans="1:8" ht="18.75" x14ac:dyDescent="0.2">
      <c r="A49" s="122" t="s">
        <v>53</v>
      </c>
      <c r="B49" s="19"/>
      <c r="C49" s="19">
        <v>160</v>
      </c>
      <c r="D49" s="19">
        <f>B49*C49*10</f>
        <v>0</v>
      </c>
      <c r="E49" s="19">
        <f>(B49+3)*C49*10</f>
        <v>4800</v>
      </c>
      <c r="F49" s="123"/>
      <c r="G49" s="123"/>
      <c r="H49" s="123"/>
    </row>
    <row r="50" spans="1:8" ht="15" x14ac:dyDescent="0.2">
      <c r="A50" s="14" t="s">
        <v>30</v>
      </c>
      <c r="B50" s="16">
        <f>SUM(B48:B49)</f>
        <v>0</v>
      </c>
      <c r="C50" s="16"/>
      <c r="D50" s="16">
        <f>SUM(D48:D49)</f>
        <v>0</v>
      </c>
      <c r="E50" s="16">
        <f>SUM(E48:E49)</f>
        <v>9600</v>
      </c>
      <c r="F50" s="123"/>
      <c r="G50" s="123"/>
      <c r="H50" s="16"/>
    </row>
    <row r="51" spans="1:8" ht="18.75" x14ac:dyDescent="0.3">
      <c r="A51" s="215" t="s">
        <v>197</v>
      </c>
      <c r="B51" s="215"/>
      <c r="C51" s="215"/>
      <c r="D51" s="215"/>
      <c r="E51" s="215"/>
      <c r="F51" s="215"/>
      <c r="G51" s="215"/>
      <c r="H51" s="215"/>
    </row>
    <row r="52" spans="1:8" ht="18" customHeight="1" x14ac:dyDescent="0.2">
      <c r="A52" s="169" t="s">
        <v>21</v>
      </c>
      <c r="B52" s="160" t="s">
        <v>22</v>
      </c>
      <c r="C52" s="160" t="s">
        <v>23</v>
      </c>
      <c r="D52" s="160" t="s">
        <v>205</v>
      </c>
      <c r="E52" s="160" t="s">
        <v>246</v>
      </c>
      <c r="F52" s="216" t="s">
        <v>179</v>
      </c>
      <c r="G52" s="217"/>
      <c r="H52" s="218"/>
    </row>
    <row r="53" spans="1:8" ht="18.75" x14ac:dyDescent="0.2">
      <c r="A53" s="170"/>
      <c r="B53" s="160"/>
      <c r="C53" s="160"/>
      <c r="D53" s="160"/>
      <c r="E53" s="160"/>
      <c r="F53" s="122" t="s">
        <v>24</v>
      </c>
      <c r="G53" s="122" t="s">
        <v>25</v>
      </c>
      <c r="H53" s="122" t="s">
        <v>5</v>
      </c>
    </row>
    <row r="54" spans="1:8" ht="17.45" customHeight="1" x14ac:dyDescent="0.2">
      <c r="A54" s="122" t="s">
        <v>52</v>
      </c>
      <c r="B54" s="19"/>
      <c r="C54" s="19">
        <v>160</v>
      </c>
      <c r="D54" s="19">
        <f>B54*C54*10</f>
        <v>0</v>
      </c>
      <c r="E54" s="19">
        <f>(B54+3)*C54*10</f>
        <v>4800</v>
      </c>
      <c r="F54" s="123"/>
      <c r="G54" s="123"/>
      <c r="H54" s="123"/>
    </row>
    <row r="55" spans="1:8" ht="17.45" customHeight="1" x14ac:dyDescent="0.2">
      <c r="A55" s="122" t="s">
        <v>53</v>
      </c>
      <c r="B55" s="19"/>
      <c r="C55" s="19">
        <v>160</v>
      </c>
      <c r="D55" s="19">
        <f>B55*C55*10</f>
        <v>0</v>
      </c>
      <c r="E55" s="19">
        <f>(B55+3)*C55*10</f>
        <v>4800</v>
      </c>
      <c r="F55" s="123"/>
      <c r="G55" s="123"/>
      <c r="H55" s="123"/>
    </row>
    <row r="56" spans="1:8" ht="15.6" customHeight="1" x14ac:dyDescent="0.2">
      <c r="A56" s="14" t="s">
        <v>30</v>
      </c>
      <c r="B56" s="16">
        <f>SUM(B54:B55)</f>
        <v>0</v>
      </c>
      <c r="C56" s="16"/>
      <c r="D56" s="16">
        <f>SUM(D54:D55)</f>
        <v>0</v>
      </c>
      <c r="E56" s="16">
        <f>SUM(E54:E55)</f>
        <v>9600</v>
      </c>
      <c r="F56" s="123"/>
      <c r="G56" s="123"/>
      <c r="H56" s="16"/>
    </row>
  </sheetData>
  <mergeCells count="58">
    <mergeCell ref="A1:H1"/>
    <mergeCell ref="A2:H2"/>
    <mergeCell ref="A3:H3"/>
    <mergeCell ref="A4:A5"/>
    <mergeCell ref="B4:B5"/>
    <mergeCell ref="C4:C5"/>
    <mergeCell ref="D4:D5"/>
    <mergeCell ref="E4:E5"/>
    <mergeCell ref="F4:H4"/>
    <mergeCell ref="A11:H11"/>
    <mergeCell ref="A12:A13"/>
    <mergeCell ref="B12:B13"/>
    <mergeCell ref="C12:C13"/>
    <mergeCell ref="D12:D13"/>
    <mergeCell ref="E12:E13"/>
    <mergeCell ref="F12:H12"/>
    <mergeCell ref="A19:H19"/>
    <mergeCell ref="A20:A21"/>
    <mergeCell ref="B20:B21"/>
    <mergeCell ref="C20:C21"/>
    <mergeCell ref="D20:D21"/>
    <mergeCell ref="E20:E21"/>
    <mergeCell ref="F20:H20"/>
    <mergeCell ref="A25:H25"/>
    <mergeCell ref="A26:A27"/>
    <mergeCell ref="B26:B27"/>
    <mergeCell ref="C26:C27"/>
    <mergeCell ref="D26:D27"/>
    <mergeCell ref="E26:E27"/>
    <mergeCell ref="F26:H26"/>
    <mergeCell ref="A33:H33"/>
    <mergeCell ref="A34:A35"/>
    <mergeCell ref="B34:B35"/>
    <mergeCell ref="C34:C35"/>
    <mergeCell ref="D34:D35"/>
    <mergeCell ref="E34:E35"/>
    <mergeCell ref="F34:H34"/>
    <mergeCell ref="A39:H39"/>
    <mergeCell ref="A40:A41"/>
    <mergeCell ref="B40:B41"/>
    <mergeCell ref="C40:C41"/>
    <mergeCell ref="D40:D41"/>
    <mergeCell ref="E40:E41"/>
    <mergeCell ref="F40:H40"/>
    <mergeCell ref="A45:H45"/>
    <mergeCell ref="A46:A47"/>
    <mergeCell ref="B46:B47"/>
    <mergeCell ref="C46:C47"/>
    <mergeCell ref="D46:D47"/>
    <mergeCell ref="E46:E47"/>
    <mergeCell ref="F46:H46"/>
    <mergeCell ref="A51:H51"/>
    <mergeCell ref="A52:A53"/>
    <mergeCell ref="B52:B53"/>
    <mergeCell ref="C52:C53"/>
    <mergeCell ref="D52:D53"/>
    <mergeCell ref="E52:E53"/>
    <mergeCell ref="F52:H52"/>
  </mergeCells>
  <phoneticPr fontId="7" type="noConversion"/>
  <pageMargins left="0.43307086614173229" right="0" top="0.19685039370078741" bottom="0" header="0.51181102362204722" footer="0.51181102362204722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22" workbookViewId="0">
      <selection activeCell="D34" sqref="D34"/>
    </sheetView>
  </sheetViews>
  <sheetFormatPr defaultRowHeight="12.75" x14ac:dyDescent="0.2"/>
  <cols>
    <col min="1" max="1" width="6" style="2" customWidth="1"/>
    <col min="2" max="2" width="46" customWidth="1"/>
    <col min="3" max="4" width="20.28515625" customWidth="1"/>
  </cols>
  <sheetData>
    <row r="1" spans="1:4" ht="27" customHeight="1" x14ac:dyDescent="0.2">
      <c r="A1" s="176" t="str">
        <f>'8(GA1)'!A4:U4</f>
        <v xml:space="preserve">dk;kZy; %&amp; iz/kkukpk;Z] jktdh; mPp ek/;fed fo|ky;] tho.knslj ¼pw:½ </v>
      </c>
      <c r="B1" s="176"/>
      <c r="C1" s="176"/>
      <c r="D1" s="176"/>
    </row>
    <row r="2" spans="1:4" ht="19.5" x14ac:dyDescent="0.3">
      <c r="A2" s="177" t="s">
        <v>217</v>
      </c>
      <c r="B2" s="177"/>
      <c r="C2" s="177"/>
      <c r="D2" s="177"/>
    </row>
    <row r="3" spans="1:4" ht="16.5" customHeight="1" x14ac:dyDescent="0.25">
      <c r="A3" s="132" t="str">
        <f>'8(GA1)'!J5</f>
        <v>Office Id :- 26368</v>
      </c>
      <c r="B3" s="130"/>
      <c r="C3" s="133" t="str">
        <f>'8(GA1)'!P5</f>
        <v>Budget Head :- 2202-02-109-27-01 (State Fund)</v>
      </c>
      <c r="D3" s="130"/>
    </row>
    <row r="4" spans="1:4" ht="19.5" x14ac:dyDescent="0.3">
      <c r="A4" s="178" t="s">
        <v>119</v>
      </c>
      <c r="B4" s="178"/>
      <c r="C4" s="93">
        <f>'8(GA1)'!E35</f>
        <v>0</v>
      </c>
      <c r="D4" s="50"/>
    </row>
    <row r="5" spans="1:4" ht="19.5" x14ac:dyDescent="0.3">
      <c r="A5" s="180" t="s">
        <v>135</v>
      </c>
      <c r="B5" s="181"/>
      <c r="C5" s="93">
        <f>'8(GA1)'!F35</f>
        <v>0</v>
      </c>
      <c r="D5" s="50"/>
    </row>
    <row r="6" spans="1:4" ht="19.5" x14ac:dyDescent="0.3">
      <c r="A6" s="180" t="s">
        <v>134</v>
      </c>
      <c r="B6" s="181"/>
      <c r="C6" s="93">
        <f>'8(GA1)'!G35</f>
        <v>0</v>
      </c>
      <c r="D6" s="50"/>
    </row>
    <row r="7" spans="1:4" ht="19.5" x14ac:dyDescent="0.3">
      <c r="A7" s="178" t="s">
        <v>120</v>
      </c>
      <c r="B7" s="178"/>
      <c r="C7" s="93"/>
      <c r="D7" s="50"/>
    </row>
    <row r="8" spans="1:4" ht="18" x14ac:dyDescent="0.25">
      <c r="A8" s="179"/>
      <c r="B8" s="179"/>
      <c r="C8" s="179"/>
      <c r="D8" s="179"/>
    </row>
    <row r="9" spans="1:4" s="5" customFormat="1" ht="54.75" customHeight="1" x14ac:dyDescent="0.2">
      <c r="A9" s="74" t="s">
        <v>39</v>
      </c>
      <c r="B9" s="34" t="s">
        <v>84</v>
      </c>
      <c r="C9" s="124" t="s">
        <v>218</v>
      </c>
      <c r="D9" s="124" t="s">
        <v>219</v>
      </c>
    </row>
    <row r="10" spans="1:4" s="5" customFormat="1" ht="18.75" customHeight="1" x14ac:dyDescent="0.2">
      <c r="A10" s="175">
        <v>1</v>
      </c>
      <c r="B10" s="13" t="s">
        <v>83</v>
      </c>
      <c r="C10" s="45">
        <f>'8(GA1)'!M13</f>
        <v>0</v>
      </c>
      <c r="D10" s="45">
        <f>'8(GA1)'!R13</f>
        <v>0</v>
      </c>
    </row>
    <row r="11" spans="1:4" s="5" customFormat="1" ht="18.75" customHeight="1" x14ac:dyDescent="0.2">
      <c r="A11" s="175"/>
      <c r="B11" s="13" t="s">
        <v>82</v>
      </c>
      <c r="C11" s="45">
        <f>'8(GA1)'!M20</f>
        <v>0</v>
      </c>
      <c r="D11" s="45">
        <f>'8(GA1)'!R20</f>
        <v>0</v>
      </c>
    </row>
    <row r="12" spans="1:4" s="5" customFormat="1" ht="18.75" customHeight="1" x14ac:dyDescent="0.2">
      <c r="A12" s="175"/>
      <c r="B12" s="47" t="s">
        <v>81</v>
      </c>
      <c r="C12" s="46">
        <f>SUM(C10:C11)</f>
        <v>0</v>
      </c>
      <c r="D12" s="46">
        <f>SUM(D10:D11)</f>
        <v>0</v>
      </c>
    </row>
    <row r="13" spans="1:4" s="5" customFormat="1" ht="18.75" customHeight="1" x14ac:dyDescent="0.2">
      <c r="A13" s="74">
        <v>2</v>
      </c>
      <c r="B13" s="13" t="s">
        <v>220</v>
      </c>
      <c r="C13" s="45">
        <f>'8(GA1)'!M24</f>
        <v>0</v>
      </c>
      <c r="D13" s="45">
        <f>'8(GA1)'!R24</f>
        <v>0</v>
      </c>
    </row>
    <row r="14" spans="1:4" s="5" customFormat="1" ht="18.75" customHeight="1" x14ac:dyDescent="0.2">
      <c r="A14" s="34">
        <v>3</v>
      </c>
      <c r="B14" s="13" t="s">
        <v>190</v>
      </c>
      <c r="C14" s="49" t="s">
        <v>79</v>
      </c>
      <c r="D14" s="49">
        <f>'8(GA1)'!R25</f>
        <v>0</v>
      </c>
    </row>
    <row r="15" spans="1:4" s="5" customFormat="1" ht="18.75" customHeight="1" x14ac:dyDescent="0.2">
      <c r="A15" s="103">
        <v>4</v>
      </c>
      <c r="B15" s="13" t="s">
        <v>80</v>
      </c>
      <c r="C15" s="49" t="s">
        <v>79</v>
      </c>
      <c r="D15" s="45">
        <f>'8(GA1)'!R30</f>
        <v>0</v>
      </c>
    </row>
    <row r="16" spans="1:4" s="5" customFormat="1" ht="18.75" customHeight="1" x14ac:dyDescent="0.2">
      <c r="A16" s="103">
        <v>5</v>
      </c>
      <c r="B16" s="107" t="s">
        <v>175</v>
      </c>
      <c r="C16" s="49" t="s">
        <v>79</v>
      </c>
      <c r="D16" s="45">
        <f>'8(GA1)'!R31</f>
        <v>0</v>
      </c>
    </row>
    <row r="17" spans="1:4" s="5" customFormat="1" ht="18.75" customHeight="1" x14ac:dyDescent="0.2">
      <c r="A17" s="103">
        <v>6</v>
      </c>
      <c r="B17" s="13" t="s">
        <v>200</v>
      </c>
      <c r="C17" s="45">
        <f>'8(GA1)'!M26</f>
        <v>0</v>
      </c>
      <c r="D17" s="45">
        <f>'8(GA1)'!R26</f>
        <v>0</v>
      </c>
    </row>
    <row r="18" spans="1:4" s="5" customFormat="1" ht="18.75" customHeight="1" x14ac:dyDescent="0.2">
      <c r="A18" s="103">
        <v>7</v>
      </c>
      <c r="B18" s="13" t="s">
        <v>77</v>
      </c>
      <c r="C18" s="45">
        <f>'8(GA1)'!M29</f>
        <v>0</v>
      </c>
      <c r="D18" s="45">
        <f>'8(GA1)'!R29</f>
        <v>0</v>
      </c>
    </row>
    <row r="19" spans="1:4" s="5" customFormat="1" ht="18.75" customHeight="1" x14ac:dyDescent="0.2">
      <c r="A19" s="103">
        <v>8</v>
      </c>
      <c r="B19" s="13" t="s">
        <v>76</v>
      </c>
      <c r="C19" s="45">
        <f>'8(GA1)'!M34</f>
        <v>0</v>
      </c>
      <c r="D19" s="45">
        <f>'8(GA1)'!R34</f>
        <v>0</v>
      </c>
    </row>
    <row r="20" spans="1:4" s="5" customFormat="1" ht="18.75" customHeight="1" x14ac:dyDescent="0.2">
      <c r="A20" s="103">
        <v>9</v>
      </c>
      <c r="B20" s="13" t="s">
        <v>136</v>
      </c>
      <c r="C20" s="45">
        <f>'8(GA1)'!M32</f>
        <v>0</v>
      </c>
      <c r="D20" s="45">
        <f>'8(GA1)'!R32</f>
        <v>0</v>
      </c>
    </row>
    <row r="21" spans="1:4" s="5" customFormat="1" ht="18.75" customHeight="1" x14ac:dyDescent="0.2">
      <c r="A21" s="103">
        <v>10</v>
      </c>
      <c r="B21" s="13" t="s">
        <v>138</v>
      </c>
      <c r="C21" s="45">
        <f>'8(GA1)'!M33</f>
        <v>0</v>
      </c>
      <c r="D21" s="45">
        <f>'8(GA1)'!R33</f>
        <v>0</v>
      </c>
    </row>
    <row r="22" spans="1:4" s="5" customFormat="1" ht="18.75" customHeight="1" x14ac:dyDescent="0.2">
      <c r="A22" s="103">
        <v>11</v>
      </c>
      <c r="B22" s="13" t="s">
        <v>139</v>
      </c>
      <c r="C22" s="45">
        <v>0</v>
      </c>
      <c r="D22" s="45">
        <f t="shared" ref="D22:D23" si="0">C22</f>
        <v>0</v>
      </c>
    </row>
    <row r="23" spans="1:4" s="5" customFormat="1" ht="18.75" customHeight="1" x14ac:dyDescent="0.2">
      <c r="A23" s="103">
        <v>12</v>
      </c>
      <c r="B23" s="13" t="s">
        <v>137</v>
      </c>
      <c r="C23" s="45">
        <v>0</v>
      </c>
      <c r="D23" s="45">
        <f t="shared" si="0"/>
        <v>0</v>
      </c>
    </row>
    <row r="24" spans="1:4" s="5" customFormat="1" ht="18.75" customHeight="1" x14ac:dyDescent="0.2">
      <c r="A24" s="103">
        <v>13</v>
      </c>
      <c r="B24" s="13" t="s">
        <v>78</v>
      </c>
      <c r="C24" s="45">
        <f>'8(GA1)'!M27</f>
        <v>0</v>
      </c>
      <c r="D24" s="45">
        <f>'8(GA1)'!R27</f>
        <v>0</v>
      </c>
    </row>
    <row r="25" spans="1:4" s="5" customFormat="1" ht="18.75" customHeight="1" x14ac:dyDescent="0.2">
      <c r="A25" s="103">
        <v>14</v>
      </c>
      <c r="B25" s="13" t="s">
        <v>140</v>
      </c>
      <c r="C25" s="45">
        <f>'8(GA1)'!M28</f>
        <v>0</v>
      </c>
      <c r="D25" s="45">
        <f>'8(GA1)'!R28</f>
        <v>0</v>
      </c>
    </row>
    <row r="26" spans="1:4" s="5" customFormat="1" ht="18.75" customHeight="1" x14ac:dyDescent="0.2">
      <c r="A26" s="103">
        <v>15</v>
      </c>
      <c r="B26" s="13" t="s">
        <v>133</v>
      </c>
      <c r="C26" s="45">
        <f>'8(GA1)'!M35</f>
        <v>0</v>
      </c>
      <c r="D26" s="45">
        <f>'8(GA1)'!R35</f>
        <v>0</v>
      </c>
    </row>
    <row r="27" spans="1:4" s="5" customFormat="1" ht="18.75" customHeight="1" x14ac:dyDescent="0.2">
      <c r="A27" s="74">
        <v>16</v>
      </c>
      <c r="B27" s="48" t="s">
        <v>141</v>
      </c>
      <c r="C27" s="45">
        <f>SUM(C17:C26)+C13</f>
        <v>0</v>
      </c>
      <c r="D27" s="45">
        <f>SUM(D13:D26)</f>
        <v>0</v>
      </c>
    </row>
    <row r="28" spans="1:4" s="5" customFormat="1" ht="18.75" customHeight="1" x14ac:dyDescent="0.2">
      <c r="A28" s="34">
        <v>17</v>
      </c>
      <c r="B28" s="47" t="s">
        <v>75</v>
      </c>
      <c r="C28" s="46">
        <f>SUM(C12,C27)</f>
        <v>0</v>
      </c>
      <c r="D28" s="46">
        <f>SUM(D12,D27)</f>
        <v>0</v>
      </c>
    </row>
    <row r="29" spans="1:4" s="5" customFormat="1" ht="18.75" customHeight="1" x14ac:dyDescent="0.2">
      <c r="A29" s="34">
        <v>18</v>
      </c>
      <c r="B29" s="13" t="s">
        <v>233</v>
      </c>
      <c r="C29" s="45">
        <f>'9(GA2)'!K10</f>
        <v>0</v>
      </c>
      <c r="D29" s="45">
        <f>'9(GA2)'!J10</f>
        <v>0</v>
      </c>
    </row>
    <row r="30" spans="1:4" s="5" customFormat="1" ht="18.75" customHeight="1" x14ac:dyDescent="0.2">
      <c r="A30" s="74">
        <v>19</v>
      </c>
      <c r="B30" s="13" t="s">
        <v>234</v>
      </c>
      <c r="C30" s="45">
        <f>'9(GA2)'!K11</f>
        <v>0</v>
      </c>
      <c r="D30" s="45">
        <f>'9(GA2)'!J11</f>
        <v>0</v>
      </c>
    </row>
    <row r="31" spans="1:4" s="5" customFormat="1" ht="18.75" customHeight="1" x14ac:dyDescent="0.2">
      <c r="A31" s="74">
        <v>20</v>
      </c>
      <c r="B31" s="47" t="s">
        <v>142</v>
      </c>
      <c r="C31" s="46">
        <f>SUM(C29:C30)</f>
        <v>0</v>
      </c>
      <c r="D31" s="46">
        <f>SUM(D29:D30)</f>
        <v>0</v>
      </c>
    </row>
    <row r="32" spans="1:4" s="5" customFormat="1" ht="18.75" customHeight="1" x14ac:dyDescent="0.2">
      <c r="A32" s="34">
        <v>21</v>
      </c>
      <c r="B32" s="13" t="s">
        <v>144</v>
      </c>
      <c r="C32" s="45">
        <f>'9(GA2)'!K12</f>
        <v>0</v>
      </c>
      <c r="D32" s="45">
        <f>'9(GA2)'!J12</f>
        <v>0</v>
      </c>
    </row>
    <row r="33" spans="1:4" s="5" customFormat="1" ht="18.75" customHeight="1" x14ac:dyDescent="0.2">
      <c r="A33" s="145">
        <v>22</v>
      </c>
      <c r="B33" s="13" t="s">
        <v>235</v>
      </c>
      <c r="C33" s="45">
        <f>'9(GA2)'!K14</f>
        <v>0</v>
      </c>
      <c r="D33" s="45">
        <f>'9(GA2)'!J14</f>
        <v>0</v>
      </c>
    </row>
    <row r="34" spans="1:4" ht="19.5" x14ac:dyDescent="0.2">
      <c r="A34" s="145">
        <v>23</v>
      </c>
      <c r="B34" s="13" t="s">
        <v>145</v>
      </c>
      <c r="C34" s="45">
        <f>'9(GA2)'!K16</f>
        <v>0</v>
      </c>
      <c r="D34" s="45">
        <f>'9(GA2)'!J16</f>
        <v>0</v>
      </c>
    </row>
    <row r="35" spans="1:4" ht="19.5" x14ac:dyDescent="0.2">
      <c r="A35" s="145">
        <v>24</v>
      </c>
      <c r="B35" s="13" t="s">
        <v>146</v>
      </c>
      <c r="C35" s="45">
        <f>'9(GA2)'!K17</f>
        <v>0</v>
      </c>
      <c r="D35" s="45">
        <f>'9(GA2)'!J17</f>
        <v>0</v>
      </c>
    </row>
    <row r="36" spans="1:4" ht="19.5" x14ac:dyDescent="0.2">
      <c r="A36" s="145">
        <v>25</v>
      </c>
      <c r="B36" s="13" t="s">
        <v>147</v>
      </c>
      <c r="C36" s="45">
        <f>'9(GA2)'!K18</f>
        <v>0</v>
      </c>
      <c r="D36" s="45">
        <f>'9(GA2)'!J18</f>
        <v>0</v>
      </c>
    </row>
    <row r="37" spans="1:4" ht="19.5" x14ac:dyDescent="0.2">
      <c r="A37" s="145">
        <v>26</v>
      </c>
      <c r="B37" s="13" t="s">
        <v>143</v>
      </c>
      <c r="C37" s="45">
        <f>'9(GA2)'!K19</f>
        <v>0</v>
      </c>
      <c r="D37" s="45">
        <f>'9(GA2)'!J19</f>
        <v>0</v>
      </c>
    </row>
    <row r="38" spans="1:4" ht="19.5" x14ac:dyDescent="0.2">
      <c r="A38" s="145">
        <v>27</v>
      </c>
      <c r="B38" s="47" t="s">
        <v>148</v>
      </c>
      <c r="C38" s="46">
        <f>SUM(C32:C37)</f>
        <v>0</v>
      </c>
      <c r="D38" s="46">
        <f>SUM(D32:D37)</f>
        <v>0</v>
      </c>
    </row>
    <row r="39" spans="1:4" ht="19.5" x14ac:dyDescent="0.2">
      <c r="A39" s="74"/>
      <c r="B39" s="47" t="s">
        <v>20</v>
      </c>
      <c r="C39" s="46">
        <f>SUM(C38,C31,C28)</f>
        <v>0</v>
      </c>
      <c r="D39" s="46">
        <f>SUM(D38,D31,D28)</f>
        <v>0</v>
      </c>
    </row>
  </sheetData>
  <mergeCells count="8">
    <mergeCell ref="A10:A12"/>
    <mergeCell ref="A1:D1"/>
    <mergeCell ref="A2:D2"/>
    <mergeCell ref="A4:B4"/>
    <mergeCell ref="A7:B7"/>
    <mergeCell ref="A8:D8"/>
    <mergeCell ref="A5:B5"/>
    <mergeCell ref="A6:B6"/>
  </mergeCells>
  <pageMargins left="0.69" right="0.22" top="0.37" bottom="0.23" header="0.24" footer="0.19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2"/>
  <sheetViews>
    <sheetView workbookViewId="0">
      <selection activeCell="D7" sqref="D7"/>
    </sheetView>
  </sheetViews>
  <sheetFormatPr defaultRowHeight="12.75" x14ac:dyDescent="0.2"/>
  <cols>
    <col min="1" max="1" width="3.42578125" customWidth="1"/>
    <col min="2" max="2" width="11.7109375" customWidth="1"/>
    <col min="3" max="3" width="26.85546875" customWidth="1"/>
    <col min="4" max="6" width="14.5703125" customWidth="1"/>
    <col min="7" max="7" width="17" customWidth="1"/>
    <col min="8" max="8" width="17.28515625" customWidth="1"/>
    <col min="257" max="257" width="4" customWidth="1"/>
    <col min="259" max="264" width="14.5703125" customWidth="1"/>
    <col min="513" max="513" width="4" customWidth="1"/>
    <col min="515" max="520" width="14.5703125" customWidth="1"/>
    <col min="769" max="769" width="4" customWidth="1"/>
    <col min="771" max="776" width="14.5703125" customWidth="1"/>
    <col min="1025" max="1025" width="4" customWidth="1"/>
    <col min="1027" max="1032" width="14.5703125" customWidth="1"/>
    <col min="1281" max="1281" width="4" customWidth="1"/>
    <col min="1283" max="1288" width="14.5703125" customWidth="1"/>
    <col min="1537" max="1537" width="4" customWidth="1"/>
    <col min="1539" max="1544" width="14.5703125" customWidth="1"/>
    <col min="1793" max="1793" width="4" customWidth="1"/>
    <col min="1795" max="1800" width="14.5703125" customWidth="1"/>
    <col min="2049" max="2049" width="4" customWidth="1"/>
    <col min="2051" max="2056" width="14.5703125" customWidth="1"/>
    <col min="2305" max="2305" width="4" customWidth="1"/>
    <col min="2307" max="2312" width="14.5703125" customWidth="1"/>
    <col min="2561" max="2561" width="4" customWidth="1"/>
    <col min="2563" max="2568" width="14.5703125" customWidth="1"/>
    <col min="2817" max="2817" width="4" customWidth="1"/>
    <col min="2819" max="2824" width="14.5703125" customWidth="1"/>
    <col min="3073" max="3073" width="4" customWidth="1"/>
    <col min="3075" max="3080" width="14.5703125" customWidth="1"/>
    <col min="3329" max="3329" width="4" customWidth="1"/>
    <col min="3331" max="3336" width="14.5703125" customWidth="1"/>
    <col min="3585" max="3585" width="4" customWidth="1"/>
    <col min="3587" max="3592" width="14.5703125" customWidth="1"/>
    <col min="3841" max="3841" width="4" customWidth="1"/>
    <col min="3843" max="3848" width="14.5703125" customWidth="1"/>
    <col min="4097" max="4097" width="4" customWidth="1"/>
    <col min="4099" max="4104" width="14.5703125" customWidth="1"/>
    <col min="4353" max="4353" width="4" customWidth="1"/>
    <col min="4355" max="4360" width="14.5703125" customWidth="1"/>
    <col min="4609" max="4609" width="4" customWidth="1"/>
    <col min="4611" max="4616" width="14.5703125" customWidth="1"/>
    <col min="4865" max="4865" width="4" customWidth="1"/>
    <col min="4867" max="4872" width="14.5703125" customWidth="1"/>
    <col min="5121" max="5121" width="4" customWidth="1"/>
    <col min="5123" max="5128" width="14.5703125" customWidth="1"/>
    <col min="5377" max="5377" width="4" customWidth="1"/>
    <col min="5379" max="5384" width="14.5703125" customWidth="1"/>
    <col min="5633" max="5633" width="4" customWidth="1"/>
    <col min="5635" max="5640" width="14.5703125" customWidth="1"/>
    <col min="5889" max="5889" width="4" customWidth="1"/>
    <col min="5891" max="5896" width="14.5703125" customWidth="1"/>
    <col min="6145" max="6145" width="4" customWidth="1"/>
    <col min="6147" max="6152" width="14.5703125" customWidth="1"/>
    <col min="6401" max="6401" width="4" customWidth="1"/>
    <col min="6403" max="6408" width="14.5703125" customWidth="1"/>
    <col min="6657" max="6657" width="4" customWidth="1"/>
    <col min="6659" max="6664" width="14.5703125" customWidth="1"/>
    <col min="6913" max="6913" width="4" customWidth="1"/>
    <col min="6915" max="6920" width="14.5703125" customWidth="1"/>
    <col min="7169" max="7169" width="4" customWidth="1"/>
    <col min="7171" max="7176" width="14.5703125" customWidth="1"/>
    <col min="7425" max="7425" width="4" customWidth="1"/>
    <col min="7427" max="7432" width="14.5703125" customWidth="1"/>
    <col min="7681" max="7681" width="4" customWidth="1"/>
    <col min="7683" max="7688" width="14.5703125" customWidth="1"/>
    <col min="7937" max="7937" width="4" customWidth="1"/>
    <col min="7939" max="7944" width="14.5703125" customWidth="1"/>
    <col min="8193" max="8193" width="4" customWidth="1"/>
    <col min="8195" max="8200" width="14.5703125" customWidth="1"/>
    <col min="8449" max="8449" width="4" customWidth="1"/>
    <col min="8451" max="8456" width="14.5703125" customWidth="1"/>
    <col min="8705" max="8705" width="4" customWidth="1"/>
    <col min="8707" max="8712" width="14.5703125" customWidth="1"/>
    <col min="8961" max="8961" width="4" customWidth="1"/>
    <col min="8963" max="8968" width="14.5703125" customWidth="1"/>
    <col min="9217" max="9217" width="4" customWidth="1"/>
    <col min="9219" max="9224" width="14.5703125" customWidth="1"/>
    <col min="9473" max="9473" width="4" customWidth="1"/>
    <col min="9475" max="9480" width="14.5703125" customWidth="1"/>
    <col min="9729" max="9729" width="4" customWidth="1"/>
    <col min="9731" max="9736" width="14.5703125" customWidth="1"/>
    <col min="9985" max="9985" width="4" customWidth="1"/>
    <col min="9987" max="9992" width="14.5703125" customWidth="1"/>
    <col min="10241" max="10241" width="4" customWidth="1"/>
    <col min="10243" max="10248" width="14.5703125" customWidth="1"/>
    <col min="10497" max="10497" width="4" customWidth="1"/>
    <col min="10499" max="10504" width="14.5703125" customWidth="1"/>
    <col min="10753" max="10753" width="4" customWidth="1"/>
    <col min="10755" max="10760" width="14.5703125" customWidth="1"/>
    <col min="11009" max="11009" width="4" customWidth="1"/>
    <col min="11011" max="11016" width="14.5703125" customWidth="1"/>
    <col min="11265" max="11265" width="4" customWidth="1"/>
    <col min="11267" max="11272" width="14.5703125" customWidth="1"/>
    <col min="11521" max="11521" width="4" customWidth="1"/>
    <col min="11523" max="11528" width="14.5703125" customWidth="1"/>
    <col min="11777" max="11777" width="4" customWidth="1"/>
    <col min="11779" max="11784" width="14.5703125" customWidth="1"/>
    <col min="12033" max="12033" width="4" customWidth="1"/>
    <col min="12035" max="12040" width="14.5703125" customWidth="1"/>
    <col min="12289" max="12289" width="4" customWidth="1"/>
    <col min="12291" max="12296" width="14.5703125" customWidth="1"/>
    <col min="12545" max="12545" width="4" customWidth="1"/>
    <col min="12547" max="12552" width="14.5703125" customWidth="1"/>
    <col min="12801" max="12801" width="4" customWidth="1"/>
    <col min="12803" max="12808" width="14.5703125" customWidth="1"/>
    <col min="13057" max="13057" width="4" customWidth="1"/>
    <col min="13059" max="13064" width="14.5703125" customWidth="1"/>
    <col min="13313" max="13313" width="4" customWidth="1"/>
    <col min="13315" max="13320" width="14.5703125" customWidth="1"/>
    <col min="13569" max="13569" width="4" customWidth="1"/>
    <col min="13571" max="13576" width="14.5703125" customWidth="1"/>
    <col min="13825" max="13825" width="4" customWidth="1"/>
    <col min="13827" max="13832" width="14.5703125" customWidth="1"/>
    <col min="14081" max="14081" width="4" customWidth="1"/>
    <col min="14083" max="14088" width="14.5703125" customWidth="1"/>
    <col min="14337" max="14337" width="4" customWidth="1"/>
    <col min="14339" max="14344" width="14.5703125" customWidth="1"/>
    <col min="14593" max="14593" width="4" customWidth="1"/>
    <col min="14595" max="14600" width="14.5703125" customWidth="1"/>
    <col min="14849" max="14849" width="4" customWidth="1"/>
    <col min="14851" max="14856" width="14.5703125" customWidth="1"/>
    <col min="15105" max="15105" width="4" customWidth="1"/>
    <col min="15107" max="15112" width="14.5703125" customWidth="1"/>
    <col min="15361" max="15361" width="4" customWidth="1"/>
    <col min="15363" max="15368" width="14.5703125" customWidth="1"/>
    <col min="15617" max="15617" width="4" customWidth="1"/>
    <col min="15619" max="15624" width="14.5703125" customWidth="1"/>
    <col min="15873" max="15873" width="4" customWidth="1"/>
    <col min="15875" max="15880" width="14.5703125" customWidth="1"/>
    <col min="16129" max="16129" width="4" customWidth="1"/>
    <col min="16131" max="16136" width="14.5703125" customWidth="1"/>
  </cols>
  <sheetData>
    <row r="1" spans="1:13" s="28" customFormat="1" ht="23.25" x14ac:dyDescent="0.2">
      <c r="A1" s="176" t="str">
        <f>summary!A1:D1</f>
        <v xml:space="preserve">dk;kZy; %&amp; iz/kkukpk;Z] jktdh; mPp ek/;fed fo|ky;] tho.knslj ¼pw:½ </v>
      </c>
      <c r="B1" s="176"/>
      <c r="C1" s="176"/>
      <c r="D1" s="176"/>
      <c r="E1" s="176"/>
      <c r="F1" s="176"/>
      <c r="G1" s="176"/>
      <c r="H1" s="176"/>
      <c r="I1" s="51"/>
      <c r="J1" s="51"/>
      <c r="K1" s="51"/>
      <c r="L1" s="51"/>
      <c r="M1" s="51"/>
    </row>
    <row r="2" spans="1:13" s="28" customForma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s="53" customFormat="1" ht="20.25" x14ac:dyDescent="0.2">
      <c r="A3" s="182" t="s">
        <v>85</v>
      </c>
      <c r="B3" s="182"/>
      <c r="C3" s="182"/>
      <c r="D3" s="182"/>
      <c r="E3" s="182"/>
      <c r="F3" s="182"/>
      <c r="G3" s="182"/>
      <c r="H3" s="182"/>
      <c r="I3" s="52"/>
      <c r="J3" s="52"/>
      <c r="K3" s="52"/>
      <c r="L3" s="52"/>
      <c r="M3" s="52"/>
    </row>
    <row r="4" spans="1:13" s="53" customFormat="1" ht="20.25" x14ac:dyDescent="0.2">
      <c r="A4" s="129" t="str">
        <f>summary!A3</f>
        <v>Office Id :- 26368</v>
      </c>
      <c r="B4" s="129"/>
      <c r="C4" s="129"/>
      <c r="D4" s="183" t="str">
        <f>summary!C3</f>
        <v>Budget Head :- 2202-02-109-27-01 (State Fund)</v>
      </c>
      <c r="E4" s="183"/>
      <c r="F4" s="183"/>
      <c r="G4" s="183"/>
      <c r="H4" s="183"/>
      <c r="I4" s="52"/>
      <c r="J4" s="52"/>
      <c r="K4" s="52"/>
      <c r="L4" s="52"/>
      <c r="M4" s="52"/>
    </row>
    <row r="5" spans="1:13" s="53" customFormat="1" ht="20.25" x14ac:dyDescent="0.2">
      <c r="A5" s="171" t="s">
        <v>86</v>
      </c>
      <c r="B5" s="171"/>
      <c r="C5" s="171"/>
      <c r="D5" s="171"/>
      <c r="E5" s="171"/>
      <c r="F5" s="171"/>
      <c r="G5" s="171"/>
      <c r="H5" s="171"/>
      <c r="I5" s="52"/>
      <c r="J5" s="52"/>
      <c r="K5" s="52"/>
      <c r="L5" s="52"/>
      <c r="M5" s="52"/>
    </row>
    <row r="6" spans="1:13" s="55" customFormat="1" ht="101.25" x14ac:dyDescent="0.2">
      <c r="A6" s="35" t="s">
        <v>12</v>
      </c>
      <c r="B6" s="35" t="s">
        <v>87</v>
      </c>
      <c r="C6" s="35" t="s">
        <v>19</v>
      </c>
      <c r="D6" s="76" t="s">
        <v>221</v>
      </c>
      <c r="E6" s="76" t="s">
        <v>222</v>
      </c>
      <c r="F6" s="76" t="s">
        <v>223</v>
      </c>
      <c r="G6" s="76" t="s">
        <v>224</v>
      </c>
      <c r="H6" s="76" t="s">
        <v>225</v>
      </c>
      <c r="I6" s="54"/>
      <c r="J6" s="54"/>
      <c r="K6" s="54"/>
      <c r="L6" s="54"/>
      <c r="M6" s="54"/>
    </row>
    <row r="7" spans="1:13" s="55" customFormat="1" ht="20.25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76">
        <v>8</v>
      </c>
      <c r="I7" s="54"/>
      <c r="J7" s="54"/>
      <c r="K7" s="54"/>
      <c r="L7" s="54"/>
      <c r="M7" s="54"/>
    </row>
    <row r="8" spans="1:13" s="55" customFormat="1" ht="84" customHeight="1" x14ac:dyDescent="0.2">
      <c r="A8" s="35">
        <v>1</v>
      </c>
      <c r="B8" s="99" t="str">
        <f>A4</f>
        <v>Office Id :- 26368</v>
      </c>
      <c r="C8" s="35" t="str">
        <f>A1</f>
        <v xml:space="preserve">dk;kZy; %&amp; iz/kkukpk;Z] jktdh; mPp ek/;fed fo|ky;] tho.knslj ¼pw:½ </v>
      </c>
      <c r="D8" s="87">
        <f>'9(GA2)'!F9</f>
        <v>0</v>
      </c>
      <c r="E8" s="87">
        <f>'9(GA2)'!H9</f>
        <v>0</v>
      </c>
      <c r="F8" s="87">
        <f>G8-E8</f>
        <v>0</v>
      </c>
      <c r="G8" s="87">
        <f>'9(GA2)'!J9</f>
        <v>0</v>
      </c>
      <c r="H8" s="87">
        <f>D8-G8</f>
        <v>0</v>
      </c>
      <c r="I8" s="54"/>
      <c r="J8" s="54"/>
      <c r="K8" s="54"/>
      <c r="L8" s="54"/>
      <c r="M8" s="54"/>
    </row>
    <row r="9" spans="1:13" s="55" customFormat="1" ht="20.25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13" s="55" customFormat="1" ht="20.25" x14ac:dyDescent="0.2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</row>
    <row r="11" spans="1:13" s="55" customFormat="1" ht="20.25" x14ac:dyDescent="0.2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</row>
    <row r="12" spans="1:13" s="55" customFormat="1" ht="20.25" x14ac:dyDescent="0.2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</row>
    <row r="13" spans="1:13" s="55" customFormat="1" ht="20.25" x14ac:dyDescent="0.2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</row>
    <row r="14" spans="1:13" s="55" customFormat="1" ht="20.25" x14ac:dyDescent="0.2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</row>
    <row r="15" spans="1:13" s="53" customFormat="1" ht="20.25" x14ac:dyDescent="0.2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</row>
    <row r="16" spans="1:13" s="53" customFormat="1" ht="20.25" x14ac:dyDescent="0.2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</row>
    <row r="17" spans="1:13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1:13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19" spans="1:13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3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3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1:13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23" spans="1:13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</row>
    <row r="25" spans="1:13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1:13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</row>
    <row r="27" spans="1:13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  <row r="28" spans="1:13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</row>
    <row r="29" spans="1:13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</row>
    <row r="30" spans="1:13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</row>
    <row r="31" spans="1:13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</row>
    <row r="32" spans="1:13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13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1:13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1:13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</row>
    <row r="36" spans="1:13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</row>
    <row r="37" spans="1:13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</row>
    <row r="38" spans="1:13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</row>
    <row r="39" spans="1:13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</row>
    <row r="40" spans="1:13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</row>
    <row r="41" spans="1:13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</row>
    <row r="42" spans="1:13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</row>
    <row r="43" spans="1:13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</row>
    <row r="44" spans="1:13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</row>
    <row r="45" spans="1:13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</row>
    <row r="46" spans="1:13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</row>
    <row r="47" spans="1:13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</row>
    <row r="48" spans="1:13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</row>
    <row r="49" spans="1:13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</row>
    <row r="50" spans="1:13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</row>
    <row r="51" spans="1:13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</row>
    <row r="53" spans="1:13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</row>
    <row r="54" spans="1:13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</row>
    <row r="55" spans="1:13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</row>
    <row r="56" spans="1:13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</row>
    <row r="57" spans="1:13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</row>
    <row r="58" spans="1:13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</row>
    <row r="59" spans="1:13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</row>
    <row r="60" spans="1:13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</row>
    <row r="61" spans="1:13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</row>
    <row r="62" spans="1:13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</row>
    <row r="63" spans="1:13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</row>
    <row r="64" spans="1:13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</row>
    <row r="65" spans="1:13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</row>
    <row r="66" spans="1:13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</row>
    <row r="67" spans="1:13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</row>
    <row r="68" spans="1:13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</row>
    <row r="69" spans="1:13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</row>
    <row r="70" spans="1:13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</row>
    <row r="71" spans="1:13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</row>
    <row r="72" spans="1:13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</row>
    <row r="73" spans="1:13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</row>
    <row r="74" spans="1:13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</row>
    <row r="75" spans="1:13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</row>
    <row r="76" spans="1:13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</row>
    <row r="77" spans="1:13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</row>
    <row r="78" spans="1:13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</row>
    <row r="79" spans="1:13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</row>
    <row r="80" spans="1:13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</row>
    <row r="81" spans="1:13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</row>
    <row r="82" spans="1:13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</row>
    <row r="83" spans="1:13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1:13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</row>
    <row r="85" spans="1:13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3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</row>
    <row r="87" spans="1:13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</row>
    <row r="88" spans="1:13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</row>
    <row r="89" spans="1:13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</row>
    <row r="90" spans="1:13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</row>
    <row r="91" spans="1:13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</row>
    <row r="92" spans="1:13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</row>
    <row r="93" spans="1:13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</row>
    <row r="94" spans="1:13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</row>
    <row r="95" spans="1:13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</row>
    <row r="96" spans="1:13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</row>
    <row r="97" spans="1:13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</row>
    <row r="98" spans="1:13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</row>
    <row r="99" spans="1:13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</row>
    <row r="100" spans="1:13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</row>
    <row r="101" spans="1:13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</row>
    <row r="102" spans="1:13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</row>
    <row r="103" spans="1:13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</row>
    <row r="104" spans="1:13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</row>
    <row r="105" spans="1:13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</row>
    <row r="106" spans="1:13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</row>
    <row r="107" spans="1:13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</row>
    <row r="108" spans="1:13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</row>
    <row r="109" spans="1:13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</row>
    <row r="110" spans="1:13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</row>
    <row r="111" spans="1:13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</row>
    <row r="112" spans="1:13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</row>
    <row r="113" spans="1:13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</row>
    <row r="114" spans="1:13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</row>
    <row r="115" spans="1:13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</row>
    <row r="116" spans="1:13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</row>
    <row r="117" spans="1:13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</row>
    <row r="118" spans="1:13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</row>
    <row r="119" spans="1:13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</row>
    <row r="120" spans="1:13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</row>
    <row r="121" spans="1:13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</row>
    <row r="122" spans="1:13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</row>
    <row r="123" spans="1:13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</row>
    <row r="124" spans="1:13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</row>
    <row r="125" spans="1:13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</row>
    <row r="126" spans="1:13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</row>
    <row r="127" spans="1:13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</row>
    <row r="128" spans="1:13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</row>
    <row r="129" spans="1:13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</row>
    <row r="130" spans="1:13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</row>
    <row r="131" spans="1:13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</row>
    <row r="132" spans="1:13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</row>
    <row r="133" spans="1:13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</row>
    <row r="134" spans="1:13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</row>
    <row r="135" spans="1:13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</row>
    <row r="136" spans="1:13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</row>
    <row r="137" spans="1:13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</row>
    <row r="138" spans="1:13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</row>
    <row r="139" spans="1:13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</row>
    <row r="140" spans="1:13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</row>
    <row r="141" spans="1:13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</row>
    <row r="142" spans="1:13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</row>
    <row r="143" spans="1:13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</row>
    <row r="144" spans="1:13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</row>
    <row r="145" spans="1:13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</row>
    <row r="146" spans="1:13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</row>
    <row r="147" spans="1:13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</row>
    <row r="148" spans="1:13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</row>
    <row r="149" spans="1:13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</row>
    <row r="150" spans="1:13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</row>
    <row r="151" spans="1:13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</row>
    <row r="152" spans="1:13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</row>
    <row r="153" spans="1:13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</row>
    <row r="154" spans="1:13" x14ac:dyDescent="0.2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</row>
    <row r="155" spans="1:13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</row>
    <row r="156" spans="1:13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</row>
    <row r="157" spans="1:13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</row>
    <row r="158" spans="1:13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</row>
    <row r="159" spans="1:13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</row>
    <row r="160" spans="1:13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</row>
    <row r="161" spans="1:13" x14ac:dyDescent="0.2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</row>
    <row r="162" spans="1:13" x14ac:dyDescent="0.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</row>
    <row r="163" spans="1:13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</row>
    <row r="164" spans="1:13" x14ac:dyDescent="0.2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</row>
    <row r="165" spans="1:13" x14ac:dyDescent="0.2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</row>
    <row r="166" spans="1:13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</row>
    <row r="167" spans="1:13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</row>
    <row r="168" spans="1:13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</row>
    <row r="169" spans="1:13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</row>
    <row r="170" spans="1:13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</row>
    <row r="171" spans="1:13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</row>
    <row r="172" spans="1:13" x14ac:dyDescent="0.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</row>
    <row r="173" spans="1:13" x14ac:dyDescent="0.2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</row>
    <row r="174" spans="1:13" x14ac:dyDescent="0.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</row>
    <row r="175" spans="1:13" x14ac:dyDescent="0.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</row>
    <row r="176" spans="1:13" x14ac:dyDescent="0.2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</row>
    <row r="177" spans="1:13" x14ac:dyDescent="0.2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</row>
    <row r="178" spans="1:13" x14ac:dyDescent="0.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</row>
    <row r="179" spans="1:13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</row>
    <row r="180" spans="1:13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</row>
    <row r="181" spans="1:13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</row>
    <row r="182" spans="1:13" x14ac:dyDescent="0.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</row>
    <row r="183" spans="1:13" x14ac:dyDescent="0.2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</row>
    <row r="184" spans="1:13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</row>
    <row r="185" spans="1:13" x14ac:dyDescent="0.2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</row>
    <row r="186" spans="1:13" x14ac:dyDescent="0.2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</row>
    <row r="187" spans="1:13" x14ac:dyDescent="0.2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</row>
    <row r="188" spans="1:13" x14ac:dyDescent="0.2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</row>
    <row r="189" spans="1:13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</row>
    <row r="190" spans="1:13" x14ac:dyDescent="0.2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</row>
    <row r="191" spans="1:13" x14ac:dyDescent="0.2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</row>
    <row r="192" spans="1:13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</row>
    <row r="193" spans="1:13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</row>
    <row r="194" spans="1:13" x14ac:dyDescent="0.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</row>
    <row r="195" spans="1:13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</row>
    <row r="196" spans="1:13" x14ac:dyDescent="0.2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</row>
    <row r="197" spans="1:13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</row>
    <row r="198" spans="1:13" x14ac:dyDescent="0.2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</row>
    <row r="199" spans="1:13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</row>
    <row r="200" spans="1:13" x14ac:dyDescent="0.2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</row>
    <row r="201" spans="1:13" x14ac:dyDescent="0.2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</row>
    <row r="202" spans="1:13" x14ac:dyDescent="0.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</row>
    <row r="203" spans="1:13" x14ac:dyDescent="0.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</row>
    <row r="204" spans="1:13" x14ac:dyDescent="0.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</row>
    <row r="205" spans="1:13" x14ac:dyDescent="0.2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</row>
    <row r="206" spans="1:13" x14ac:dyDescent="0.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</row>
    <row r="207" spans="1:13" x14ac:dyDescent="0.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</row>
    <row r="208" spans="1:13" x14ac:dyDescent="0.2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</row>
    <row r="209" spans="1:13" x14ac:dyDescent="0.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</row>
    <row r="210" spans="1:13" x14ac:dyDescent="0.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</row>
    <row r="211" spans="1:13" x14ac:dyDescent="0.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</row>
    <row r="212" spans="1:13" x14ac:dyDescent="0.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</row>
    <row r="213" spans="1:13" x14ac:dyDescent="0.2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</row>
    <row r="214" spans="1:13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</row>
    <row r="215" spans="1:13" x14ac:dyDescent="0.2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</row>
    <row r="216" spans="1:13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</row>
    <row r="217" spans="1:13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</row>
    <row r="218" spans="1:13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</row>
    <row r="219" spans="1:13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</row>
    <row r="220" spans="1:13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</row>
    <row r="221" spans="1:13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</row>
    <row r="222" spans="1:13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</row>
    <row r="223" spans="1:13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</row>
    <row r="224" spans="1:13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</row>
    <row r="225" spans="1:13" x14ac:dyDescent="0.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</row>
    <row r="226" spans="1:13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</row>
    <row r="227" spans="1:13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</row>
    <row r="228" spans="1:13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</row>
    <row r="229" spans="1:13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</row>
    <row r="230" spans="1:13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</row>
    <row r="231" spans="1:13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</row>
    <row r="232" spans="1:13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</row>
    <row r="233" spans="1:13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</row>
    <row r="234" spans="1:13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</row>
    <row r="235" spans="1:13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</row>
    <row r="236" spans="1:13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</row>
    <row r="237" spans="1:13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</row>
    <row r="238" spans="1:13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</row>
    <row r="239" spans="1:13" x14ac:dyDescent="0.2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</row>
    <row r="240" spans="1:13" x14ac:dyDescent="0.2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</row>
    <row r="241" spans="1:13" x14ac:dyDescent="0.2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</row>
    <row r="242" spans="1:13" x14ac:dyDescent="0.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</row>
    <row r="243" spans="1:13" x14ac:dyDescent="0.2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</row>
    <row r="244" spans="1:13" x14ac:dyDescent="0.2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</row>
    <row r="245" spans="1:13" x14ac:dyDescent="0.2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</row>
    <row r="246" spans="1:13" x14ac:dyDescent="0.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</row>
    <row r="247" spans="1:13" x14ac:dyDescent="0.2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</row>
    <row r="248" spans="1:13" x14ac:dyDescent="0.2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</row>
    <row r="249" spans="1:13" x14ac:dyDescent="0.2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</row>
    <row r="250" spans="1:13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</row>
    <row r="251" spans="1:13" x14ac:dyDescent="0.2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</row>
    <row r="252" spans="1:13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</row>
  </sheetData>
  <mergeCells count="4">
    <mergeCell ref="A1:H1"/>
    <mergeCell ref="A3:H3"/>
    <mergeCell ref="A5:H5"/>
    <mergeCell ref="D4:H4"/>
  </mergeCells>
  <conditionalFormatting sqref="D8:H8">
    <cfRule type="cellIs" dxfId="0" priority="1" operator="equal">
      <formula>0</formula>
    </cfRule>
  </conditionalFormatting>
  <pageMargins left="1.0236220472440944" right="0.74803149606299213" top="0.98425196850393704" bottom="0.98425196850393704" header="0.51181102362204722" footer="0.51181102362204722"/>
  <pageSetup orientation="landscape" r:id="rId1"/>
  <headerFooter alignWithMargins="0">
    <oddFooter>&amp;LExcel Sheet Created by Sandeep Sharma, Principal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A6" sqref="A6:N7"/>
    </sheetView>
  </sheetViews>
  <sheetFormatPr defaultRowHeight="12.75" x14ac:dyDescent="0.2"/>
  <cols>
    <col min="1" max="1" width="6.42578125" style="2" customWidth="1"/>
    <col min="2" max="2" width="15.7109375" style="2" customWidth="1"/>
    <col min="3" max="5" width="9.140625" style="2"/>
    <col min="6" max="6" width="9.7109375" style="2" customWidth="1"/>
    <col min="7" max="9" width="9.140625" style="2"/>
    <col min="10" max="10" width="10" style="2" customWidth="1"/>
    <col min="11" max="11" width="9.140625" style="2"/>
    <col min="12" max="13" width="9" style="2" customWidth="1"/>
    <col min="14" max="14" width="8.28515625" style="2" customWidth="1"/>
    <col min="258" max="258" width="15.7109375" customWidth="1"/>
    <col min="262" max="262" width="9.7109375" customWidth="1"/>
    <col min="266" max="266" width="10" customWidth="1"/>
    <col min="268" max="268" width="7.85546875" customWidth="1"/>
    <col min="269" max="269" width="8.140625" customWidth="1"/>
    <col min="270" max="270" width="8.28515625" customWidth="1"/>
    <col min="514" max="514" width="15.7109375" customWidth="1"/>
    <col min="518" max="518" width="9.7109375" customWidth="1"/>
    <col min="522" max="522" width="10" customWidth="1"/>
    <col min="524" max="524" width="7.85546875" customWidth="1"/>
    <col min="525" max="525" width="8.140625" customWidth="1"/>
    <col min="526" max="526" width="8.28515625" customWidth="1"/>
    <col min="770" max="770" width="15.7109375" customWidth="1"/>
    <col min="774" max="774" width="9.7109375" customWidth="1"/>
    <col min="778" max="778" width="10" customWidth="1"/>
    <col min="780" max="780" width="7.85546875" customWidth="1"/>
    <col min="781" max="781" width="8.140625" customWidth="1"/>
    <col min="782" max="782" width="8.28515625" customWidth="1"/>
    <col min="1026" max="1026" width="15.7109375" customWidth="1"/>
    <col min="1030" max="1030" width="9.7109375" customWidth="1"/>
    <col min="1034" max="1034" width="10" customWidth="1"/>
    <col min="1036" max="1036" width="7.85546875" customWidth="1"/>
    <col min="1037" max="1037" width="8.140625" customWidth="1"/>
    <col min="1038" max="1038" width="8.28515625" customWidth="1"/>
    <col min="1282" max="1282" width="15.7109375" customWidth="1"/>
    <col min="1286" max="1286" width="9.7109375" customWidth="1"/>
    <col min="1290" max="1290" width="10" customWidth="1"/>
    <col min="1292" max="1292" width="7.85546875" customWidth="1"/>
    <col min="1293" max="1293" width="8.140625" customWidth="1"/>
    <col min="1294" max="1294" width="8.28515625" customWidth="1"/>
    <col min="1538" max="1538" width="15.7109375" customWidth="1"/>
    <col min="1542" max="1542" width="9.7109375" customWidth="1"/>
    <col min="1546" max="1546" width="10" customWidth="1"/>
    <col min="1548" max="1548" width="7.85546875" customWidth="1"/>
    <col min="1549" max="1549" width="8.140625" customWidth="1"/>
    <col min="1550" max="1550" width="8.28515625" customWidth="1"/>
    <col min="1794" max="1794" width="15.7109375" customWidth="1"/>
    <col min="1798" max="1798" width="9.7109375" customWidth="1"/>
    <col min="1802" max="1802" width="10" customWidth="1"/>
    <col min="1804" max="1804" width="7.85546875" customWidth="1"/>
    <col min="1805" max="1805" width="8.140625" customWidth="1"/>
    <col min="1806" max="1806" width="8.28515625" customWidth="1"/>
    <col min="2050" max="2050" width="15.7109375" customWidth="1"/>
    <col min="2054" max="2054" width="9.7109375" customWidth="1"/>
    <col min="2058" max="2058" width="10" customWidth="1"/>
    <col min="2060" max="2060" width="7.85546875" customWidth="1"/>
    <col min="2061" max="2061" width="8.140625" customWidth="1"/>
    <col min="2062" max="2062" width="8.28515625" customWidth="1"/>
    <col min="2306" max="2306" width="15.7109375" customWidth="1"/>
    <col min="2310" max="2310" width="9.7109375" customWidth="1"/>
    <col min="2314" max="2314" width="10" customWidth="1"/>
    <col min="2316" max="2316" width="7.85546875" customWidth="1"/>
    <col min="2317" max="2317" width="8.140625" customWidth="1"/>
    <col min="2318" max="2318" width="8.28515625" customWidth="1"/>
    <col min="2562" max="2562" width="15.7109375" customWidth="1"/>
    <col min="2566" max="2566" width="9.7109375" customWidth="1"/>
    <col min="2570" max="2570" width="10" customWidth="1"/>
    <col min="2572" max="2572" width="7.85546875" customWidth="1"/>
    <col min="2573" max="2573" width="8.140625" customWidth="1"/>
    <col min="2574" max="2574" width="8.28515625" customWidth="1"/>
    <col min="2818" max="2818" width="15.7109375" customWidth="1"/>
    <col min="2822" max="2822" width="9.7109375" customWidth="1"/>
    <col min="2826" max="2826" width="10" customWidth="1"/>
    <col min="2828" max="2828" width="7.85546875" customWidth="1"/>
    <col min="2829" max="2829" width="8.140625" customWidth="1"/>
    <col min="2830" max="2830" width="8.28515625" customWidth="1"/>
    <col min="3074" max="3074" width="15.7109375" customWidth="1"/>
    <col min="3078" max="3078" width="9.7109375" customWidth="1"/>
    <col min="3082" max="3082" width="10" customWidth="1"/>
    <col min="3084" max="3084" width="7.85546875" customWidth="1"/>
    <col min="3085" max="3085" width="8.140625" customWidth="1"/>
    <col min="3086" max="3086" width="8.28515625" customWidth="1"/>
    <col min="3330" max="3330" width="15.7109375" customWidth="1"/>
    <col min="3334" max="3334" width="9.7109375" customWidth="1"/>
    <col min="3338" max="3338" width="10" customWidth="1"/>
    <col min="3340" max="3340" width="7.85546875" customWidth="1"/>
    <col min="3341" max="3341" width="8.140625" customWidth="1"/>
    <col min="3342" max="3342" width="8.28515625" customWidth="1"/>
    <col min="3586" max="3586" width="15.7109375" customWidth="1"/>
    <col min="3590" max="3590" width="9.7109375" customWidth="1"/>
    <col min="3594" max="3594" width="10" customWidth="1"/>
    <col min="3596" max="3596" width="7.85546875" customWidth="1"/>
    <col min="3597" max="3597" width="8.140625" customWidth="1"/>
    <col min="3598" max="3598" width="8.28515625" customWidth="1"/>
    <col min="3842" max="3842" width="15.7109375" customWidth="1"/>
    <col min="3846" max="3846" width="9.7109375" customWidth="1"/>
    <col min="3850" max="3850" width="10" customWidth="1"/>
    <col min="3852" max="3852" width="7.85546875" customWidth="1"/>
    <col min="3853" max="3853" width="8.140625" customWidth="1"/>
    <col min="3854" max="3854" width="8.28515625" customWidth="1"/>
    <col min="4098" max="4098" width="15.7109375" customWidth="1"/>
    <col min="4102" max="4102" width="9.7109375" customWidth="1"/>
    <col min="4106" max="4106" width="10" customWidth="1"/>
    <col min="4108" max="4108" width="7.85546875" customWidth="1"/>
    <col min="4109" max="4109" width="8.140625" customWidth="1"/>
    <col min="4110" max="4110" width="8.28515625" customWidth="1"/>
    <col min="4354" max="4354" width="15.7109375" customWidth="1"/>
    <col min="4358" max="4358" width="9.7109375" customWidth="1"/>
    <col min="4362" max="4362" width="10" customWidth="1"/>
    <col min="4364" max="4364" width="7.85546875" customWidth="1"/>
    <col min="4365" max="4365" width="8.140625" customWidth="1"/>
    <col min="4366" max="4366" width="8.28515625" customWidth="1"/>
    <col min="4610" max="4610" width="15.7109375" customWidth="1"/>
    <col min="4614" max="4614" width="9.7109375" customWidth="1"/>
    <col min="4618" max="4618" width="10" customWidth="1"/>
    <col min="4620" max="4620" width="7.85546875" customWidth="1"/>
    <col min="4621" max="4621" width="8.140625" customWidth="1"/>
    <col min="4622" max="4622" width="8.28515625" customWidth="1"/>
    <col min="4866" max="4866" width="15.7109375" customWidth="1"/>
    <col min="4870" max="4870" width="9.7109375" customWidth="1"/>
    <col min="4874" max="4874" width="10" customWidth="1"/>
    <col min="4876" max="4876" width="7.85546875" customWidth="1"/>
    <col min="4877" max="4877" width="8.140625" customWidth="1"/>
    <col min="4878" max="4878" width="8.28515625" customWidth="1"/>
    <col min="5122" max="5122" width="15.7109375" customWidth="1"/>
    <col min="5126" max="5126" width="9.7109375" customWidth="1"/>
    <col min="5130" max="5130" width="10" customWidth="1"/>
    <col min="5132" max="5132" width="7.85546875" customWidth="1"/>
    <col min="5133" max="5133" width="8.140625" customWidth="1"/>
    <col min="5134" max="5134" width="8.28515625" customWidth="1"/>
    <col min="5378" max="5378" width="15.7109375" customWidth="1"/>
    <col min="5382" max="5382" width="9.7109375" customWidth="1"/>
    <col min="5386" max="5386" width="10" customWidth="1"/>
    <col min="5388" max="5388" width="7.85546875" customWidth="1"/>
    <col min="5389" max="5389" width="8.140625" customWidth="1"/>
    <col min="5390" max="5390" width="8.28515625" customWidth="1"/>
    <col min="5634" max="5634" width="15.7109375" customWidth="1"/>
    <col min="5638" max="5638" width="9.7109375" customWidth="1"/>
    <col min="5642" max="5642" width="10" customWidth="1"/>
    <col min="5644" max="5644" width="7.85546875" customWidth="1"/>
    <col min="5645" max="5645" width="8.140625" customWidth="1"/>
    <col min="5646" max="5646" width="8.28515625" customWidth="1"/>
    <col min="5890" max="5890" width="15.7109375" customWidth="1"/>
    <col min="5894" max="5894" width="9.7109375" customWidth="1"/>
    <col min="5898" max="5898" width="10" customWidth="1"/>
    <col min="5900" max="5900" width="7.85546875" customWidth="1"/>
    <col min="5901" max="5901" width="8.140625" customWidth="1"/>
    <col min="5902" max="5902" width="8.28515625" customWidth="1"/>
    <col min="6146" max="6146" width="15.7109375" customWidth="1"/>
    <col min="6150" max="6150" width="9.7109375" customWidth="1"/>
    <col min="6154" max="6154" width="10" customWidth="1"/>
    <col min="6156" max="6156" width="7.85546875" customWidth="1"/>
    <col min="6157" max="6157" width="8.140625" customWidth="1"/>
    <col min="6158" max="6158" width="8.28515625" customWidth="1"/>
    <col min="6402" max="6402" width="15.7109375" customWidth="1"/>
    <col min="6406" max="6406" width="9.7109375" customWidth="1"/>
    <col min="6410" max="6410" width="10" customWidth="1"/>
    <col min="6412" max="6412" width="7.85546875" customWidth="1"/>
    <col min="6413" max="6413" width="8.140625" customWidth="1"/>
    <col min="6414" max="6414" width="8.28515625" customWidth="1"/>
    <col min="6658" max="6658" width="15.7109375" customWidth="1"/>
    <col min="6662" max="6662" width="9.7109375" customWidth="1"/>
    <col min="6666" max="6666" width="10" customWidth="1"/>
    <col min="6668" max="6668" width="7.85546875" customWidth="1"/>
    <col min="6669" max="6669" width="8.140625" customWidth="1"/>
    <col min="6670" max="6670" width="8.28515625" customWidth="1"/>
    <col min="6914" max="6914" width="15.7109375" customWidth="1"/>
    <col min="6918" max="6918" width="9.7109375" customWidth="1"/>
    <col min="6922" max="6922" width="10" customWidth="1"/>
    <col min="6924" max="6924" width="7.85546875" customWidth="1"/>
    <col min="6925" max="6925" width="8.140625" customWidth="1"/>
    <col min="6926" max="6926" width="8.28515625" customWidth="1"/>
    <col min="7170" max="7170" width="15.7109375" customWidth="1"/>
    <col min="7174" max="7174" width="9.7109375" customWidth="1"/>
    <col min="7178" max="7178" width="10" customWidth="1"/>
    <col min="7180" max="7180" width="7.85546875" customWidth="1"/>
    <col min="7181" max="7181" width="8.140625" customWidth="1"/>
    <col min="7182" max="7182" width="8.28515625" customWidth="1"/>
    <col min="7426" max="7426" width="15.7109375" customWidth="1"/>
    <col min="7430" max="7430" width="9.7109375" customWidth="1"/>
    <col min="7434" max="7434" width="10" customWidth="1"/>
    <col min="7436" max="7436" width="7.85546875" customWidth="1"/>
    <col min="7437" max="7437" width="8.140625" customWidth="1"/>
    <col min="7438" max="7438" width="8.28515625" customWidth="1"/>
    <col min="7682" max="7682" width="15.7109375" customWidth="1"/>
    <col min="7686" max="7686" width="9.7109375" customWidth="1"/>
    <col min="7690" max="7690" width="10" customWidth="1"/>
    <col min="7692" max="7692" width="7.85546875" customWidth="1"/>
    <col min="7693" max="7693" width="8.140625" customWidth="1"/>
    <col min="7694" max="7694" width="8.28515625" customWidth="1"/>
    <col min="7938" max="7938" width="15.7109375" customWidth="1"/>
    <col min="7942" max="7942" width="9.7109375" customWidth="1"/>
    <col min="7946" max="7946" width="10" customWidth="1"/>
    <col min="7948" max="7948" width="7.85546875" customWidth="1"/>
    <col min="7949" max="7949" width="8.140625" customWidth="1"/>
    <col min="7950" max="7950" width="8.28515625" customWidth="1"/>
    <col min="8194" max="8194" width="15.7109375" customWidth="1"/>
    <col min="8198" max="8198" width="9.7109375" customWidth="1"/>
    <col min="8202" max="8202" width="10" customWidth="1"/>
    <col min="8204" max="8204" width="7.85546875" customWidth="1"/>
    <col min="8205" max="8205" width="8.140625" customWidth="1"/>
    <col min="8206" max="8206" width="8.28515625" customWidth="1"/>
    <col min="8450" max="8450" width="15.7109375" customWidth="1"/>
    <col min="8454" max="8454" width="9.7109375" customWidth="1"/>
    <col min="8458" max="8458" width="10" customWidth="1"/>
    <col min="8460" max="8460" width="7.85546875" customWidth="1"/>
    <col min="8461" max="8461" width="8.140625" customWidth="1"/>
    <col min="8462" max="8462" width="8.28515625" customWidth="1"/>
    <col min="8706" max="8706" width="15.7109375" customWidth="1"/>
    <col min="8710" max="8710" width="9.7109375" customWidth="1"/>
    <col min="8714" max="8714" width="10" customWidth="1"/>
    <col min="8716" max="8716" width="7.85546875" customWidth="1"/>
    <col min="8717" max="8717" width="8.140625" customWidth="1"/>
    <col min="8718" max="8718" width="8.28515625" customWidth="1"/>
    <col min="8962" max="8962" width="15.7109375" customWidth="1"/>
    <col min="8966" max="8966" width="9.7109375" customWidth="1"/>
    <col min="8970" max="8970" width="10" customWidth="1"/>
    <col min="8972" max="8972" width="7.85546875" customWidth="1"/>
    <col min="8973" max="8973" width="8.140625" customWidth="1"/>
    <col min="8974" max="8974" width="8.28515625" customWidth="1"/>
    <col min="9218" max="9218" width="15.7109375" customWidth="1"/>
    <col min="9222" max="9222" width="9.7109375" customWidth="1"/>
    <col min="9226" max="9226" width="10" customWidth="1"/>
    <col min="9228" max="9228" width="7.85546875" customWidth="1"/>
    <col min="9229" max="9229" width="8.140625" customWidth="1"/>
    <col min="9230" max="9230" width="8.28515625" customWidth="1"/>
    <col min="9474" max="9474" width="15.7109375" customWidth="1"/>
    <col min="9478" max="9478" width="9.7109375" customWidth="1"/>
    <col min="9482" max="9482" width="10" customWidth="1"/>
    <col min="9484" max="9484" width="7.85546875" customWidth="1"/>
    <col min="9485" max="9485" width="8.140625" customWidth="1"/>
    <col min="9486" max="9486" width="8.28515625" customWidth="1"/>
    <col min="9730" max="9730" width="15.7109375" customWidth="1"/>
    <col min="9734" max="9734" width="9.7109375" customWidth="1"/>
    <col min="9738" max="9738" width="10" customWidth="1"/>
    <col min="9740" max="9740" width="7.85546875" customWidth="1"/>
    <col min="9741" max="9741" width="8.140625" customWidth="1"/>
    <col min="9742" max="9742" width="8.28515625" customWidth="1"/>
    <col min="9986" max="9986" width="15.7109375" customWidth="1"/>
    <col min="9990" max="9990" width="9.7109375" customWidth="1"/>
    <col min="9994" max="9994" width="10" customWidth="1"/>
    <col min="9996" max="9996" width="7.85546875" customWidth="1"/>
    <col min="9997" max="9997" width="8.140625" customWidth="1"/>
    <col min="9998" max="9998" width="8.28515625" customWidth="1"/>
    <col min="10242" max="10242" width="15.7109375" customWidth="1"/>
    <col min="10246" max="10246" width="9.7109375" customWidth="1"/>
    <col min="10250" max="10250" width="10" customWidth="1"/>
    <col min="10252" max="10252" width="7.85546875" customWidth="1"/>
    <col min="10253" max="10253" width="8.140625" customWidth="1"/>
    <col min="10254" max="10254" width="8.28515625" customWidth="1"/>
    <col min="10498" max="10498" width="15.7109375" customWidth="1"/>
    <col min="10502" max="10502" width="9.7109375" customWidth="1"/>
    <col min="10506" max="10506" width="10" customWidth="1"/>
    <col min="10508" max="10508" width="7.85546875" customWidth="1"/>
    <col min="10509" max="10509" width="8.140625" customWidth="1"/>
    <col min="10510" max="10510" width="8.28515625" customWidth="1"/>
    <col min="10754" max="10754" width="15.7109375" customWidth="1"/>
    <col min="10758" max="10758" width="9.7109375" customWidth="1"/>
    <col min="10762" max="10762" width="10" customWidth="1"/>
    <col min="10764" max="10764" width="7.85546875" customWidth="1"/>
    <col min="10765" max="10765" width="8.140625" customWidth="1"/>
    <col min="10766" max="10766" width="8.28515625" customWidth="1"/>
    <col min="11010" max="11010" width="15.7109375" customWidth="1"/>
    <col min="11014" max="11014" width="9.7109375" customWidth="1"/>
    <col min="11018" max="11018" width="10" customWidth="1"/>
    <col min="11020" max="11020" width="7.85546875" customWidth="1"/>
    <col min="11021" max="11021" width="8.140625" customWidth="1"/>
    <col min="11022" max="11022" width="8.28515625" customWidth="1"/>
    <col min="11266" max="11266" width="15.7109375" customWidth="1"/>
    <col min="11270" max="11270" width="9.7109375" customWidth="1"/>
    <col min="11274" max="11274" width="10" customWidth="1"/>
    <col min="11276" max="11276" width="7.85546875" customWidth="1"/>
    <col min="11277" max="11277" width="8.140625" customWidth="1"/>
    <col min="11278" max="11278" width="8.28515625" customWidth="1"/>
    <col min="11522" max="11522" width="15.7109375" customWidth="1"/>
    <col min="11526" max="11526" width="9.7109375" customWidth="1"/>
    <col min="11530" max="11530" width="10" customWidth="1"/>
    <col min="11532" max="11532" width="7.85546875" customWidth="1"/>
    <col min="11533" max="11533" width="8.140625" customWidth="1"/>
    <col min="11534" max="11534" width="8.28515625" customWidth="1"/>
    <col min="11778" max="11778" width="15.7109375" customWidth="1"/>
    <col min="11782" max="11782" width="9.7109375" customWidth="1"/>
    <col min="11786" max="11786" width="10" customWidth="1"/>
    <col min="11788" max="11788" width="7.85546875" customWidth="1"/>
    <col min="11789" max="11789" width="8.140625" customWidth="1"/>
    <col min="11790" max="11790" width="8.28515625" customWidth="1"/>
    <col min="12034" max="12034" width="15.7109375" customWidth="1"/>
    <col min="12038" max="12038" width="9.7109375" customWidth="1"/>
    <col min="12042" max="12042" width="10" customWidth="1"/>
    <col min="12044" max="12044" width="7.85546875" customWidth="1"/>
    <col min="12045" max="12045" width="8.140625" customWidth="1"/>
    <col min="12046" max="12046" width="8.28515625" customWidth="1"/>
    <col min="12290" max="12290" width="15.7109375" customWidth="1"/>
    <col min="12294" max="12294" width="9.7109375" customWidth="1"/>
    <col min="12298" max="12298" width="10" customWidth="1"/>
    <col min="12300" max="12300" width="7.85546875" customWidth="1"/>
    <col min="12301" max="12301" width="8.140625" customWidth="1"/>
    <col min="12302" max="12302" width="8.28515625" customWidth="1"/>
    <col min="12546" max="12546" width="15.7109375" customWidth="1"/>
    <col min="12550" max="12550" width="9.7109375" customWidth="1"/>
    <col min="12554" max="12554" width="10" customWidth="1"/>
    <col min="12556" max="12556" width="7.85546875" customWidth="1"/>
    <col min="12557" max="12557" width="8.140625" customWidth="1"/>
    <col min="12558" max="12558" width="8.28515625" customWidth="1"/>
    <col min="12802" max="12802" width="15.7109375" customWidth="1"/>
    <col min="12806" max="12806" width="9.7109375" customWidth="1"/>
    <col min="12810" max="12810" width="10" customWidth="1"/>
    <col min="12812" max="12812" width="7.85546875" customWidth="1"/>
    <col min="12813" max="12813" width="8.140625" customWidth="1"/>
    <col min="12814" max="12814" width="8.28515625" customWidth="1"/>
    <col min="13058" max="13058" width="15.7109375" customWidth="1"/>
    <col min="13062" max="13062" width="9.7109375" customWidth="1"/>
    <col min="13066" max="13066" width="10" customWidth="1"/>
    <col min="13068" max="13068" width="7.85546875" customWidth="1"/>
    <col min="13069" max="13069" width="8.140625" customWidth="1"/>
    <col min="13070" max="13070" width="8.28515625" customWidth="1"/>
    <col min="13314" max="13314" width="15.7109375" customWidth="1"/>
    <col min="13318" max="13318" width="9.7109375" customWidth="1"/>
    <col min="13322" max="13322" width="10" customWidth="1"/>
    <col min="13324" max="13324" width="7.85546875" customWidth="1"/>
    <col min="13325" max="13325" width="8.140625" customWidth="1"/>
    <col min="13326" max="13326" width="8.28515625" customWidth="1"/>
    <col min="13570" max="13570" width="15.7109375" customWidth="1"/>
    <col min="13574" max="13574" width="9.7109375" customWidth="1"/>
    <col min="13578" max="13578" width="10" customWidth="1"/>
    <col min="13580" max="13580" width="7.85546875" customWidth="1"/>
    <col min="13581" max="13581" width="8.140625" customWidth="1"/>
    <col min="13582" max="13582" width="8.28515625" customWidth="1"/>
    <col min="13826" max="13826" width="15.7109375" customWidth="1"/>
    <col min="13830" max="13830" width="9.7109375" customWidth="1"/>
    <col min="13834" max="13834" width="10" customWidth="1"/>
    <col min="13836" max="13836" width="7.85546875" customWidth="1"/>
    <col min="13837" max="13837" width="8.140625" customWidth="1"/>
    <col min="13838" max="13838" width="8.28515625" customWidth="1"/>
    <col min="14082" max="14082" width="15.7109375" customWidth="1"/>
    <col min="14086" max="14086" width="9.7109375" customWidth="1"/>
    <col min="14090" max="14090" width="10" customWidth="1"/>
    <col min="14092" max="14092" width="7.85546875" customWidth="1"/>
    <col min="14093" max="14093" width="8.140625" customWidth="1"/>
    <col min="14094" max="14094" width="8.28515625" customWidth="1"/>
    <col min="14338" max="14338" width="15.7109375" customWidth="1"/>
    <col min="14342" max="14342" width="9.7109375" customWidth="1"/>
    <col min="14346" max="14346" width="10" customWidth="1"/>
    <col min="14348" max="14348" width="7.85546875" customWidth="1"/>
    <col min="14349" max="14349" width="8.140625" customWidth="1"/>
    <col min="14350" max="14350" width="8.28515625" customWidth="1"/>
    <col min="14594" max="14594" width="15.7109375" customWidth="1"/>
    <col min="14598" max="14598" width="9.7109375" customWidth="1"/>
    <col min="14602" max="14602" width="10" customWidth="1"/>
    <col min="14604" max="14604" width="7.85546875" customWidth="1"/>
    <col min="14605" max="14605" width="8.140625" customWidth="1"/>
    <col min="14606" max="14606" width="8.28515625" customWidth="1"/>
    <col min="14850" max="14850" width="15.7109375" customWidth="1"/>
    <col min="14854" max="14854" width="9.7109375" customWidth="1"/>
    <col min="14858" max="14858" width="10" customWidth="1"/>
    <col min="14860" max="14860" width="7.85546875" customWidth="1"/>
    <col min="14861" max="14861" width="8.140625" customWidth="1"/>
    <col min="14862" max="14862" width="8.28515625" customWidth="1"/>
    <col min="15106" max="15106" width="15.7109375" customWidth="1"/>
    <col min="15110" max="15110" width="9.7109375" customWidth="1"/>
    <col min="15114" max="15114" width="10" customWidth="1"/>
    <col min="15116" max="15116" width="7.85546875" customWidth="1"/>
    <col min="15117" max="15117" width="8.140625" customWidth="1"/>
    <col min="15118" max="15118" width="8.28515625" customWidth="1"/>
    <col min="15362" max="15362" width="15.7109375" customWidth="1"/>
    <col min="15366" max="15366" width="9.7109375" customWidth="1"/>
    <col min="15370" max="15370" width="10" customWidth="1"/>
    <col min="15372" max="15372" width="7.85546875" customWidth="1"/>
    <col min="15373" max="15373" width="8.140625" customWidth="1"/>
    <col min="15374" max="15374" width="8.28515625" customWidth="1"/>
    <col min="15618" max="15618" width="15.7109375" customWidth="1"/>
    <col min="15622" max="15622" width="9.7109375" customWidth="1"/>
    <col min="15626" max="15626" width="10" customWidth="1"/>
    <col min="15628" max="15628" width="7.85546875" customWidth="1"/>
    <col min="15629" max="15629" width="8.140625" customWidth="1"/>
    <col min="15630" max="15630" width="8.28515625" customWidth="1"/>
    <col min="15874" max="15874" width="15.7109375" customWidth="1"/>
    <col min="15878" max="15878" width="9.7109375" customWidth="1"/>
    <col min="15882" max="15882" width="10" customWidth="1"/>
    <col min="15884" max="15884" width="7.85546875" customWidth="1"/>
    <col min="15885" max="15885" width="8.140625" customWidth="1"/>
    <col min="15886" max="15886" width="8.28515625" customWidth="1"/>
    <col min="16130" max="16130" width="15.7109375" customWidth="1"/>
    <col min="16134" max="16134" width="9.7109375" customWidth="1"/>
    <col min="16138" max="16138" width="10" customWidth="1"/>
    <col min="16140" max="16140" width="7.85546875" customWidth="1"/>
    <col min="16141" max="16141" width="8.140625" customWidth="1"/>
    <col min="16142" max="16142" width="8.28515625" customWidth="1"/>
  </cols>
  <sheetData>
    <row r="1" spans="1:14" ht="23.25" x14ac:dyDescent="0.2">
      <c r="A1" s="188" t="s">
        <v>54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9" t="s">
        <v>121</v>
      </c>
      <c r="N1" s="189"/>
    </row>
    <row r="2" spans="1:14" ht="15.75" x14ac:dyDescent="0.2">
      <c r="A2" s="190" t="s">
        <v>130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 t="s">
        <v>57</v>
      </c>
      <c r="N2" s="190"/>
    </row>
    <row r="3" spans="1:14" ht="18.75" x14ac:dyDescent="0.2">
      <c r="A3" s="189" t="s">
        <v>226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1:14" ht="23.25" x14ac:dyDescent="0.35">
      <c r="A4" s="186" t="s">
        <v>58</v>
      </c>
      <c r="B4" s="186"/>
      <c r="C4" s="186"/>
      <c r="D4" s="187" t="str">
        <f>'8A'!A1</f>
        <v xml:space="preserve">dk;kZy; %&amp; iz/kkukpk;Z] jktdh; mPp ek/;fed fo|ky;] tho.knslj ¼pw:½ </v>
      </c>
      <c r="E4" s="187"/>
      <c r="F4" s="187"/>
      <c r="G4" s="187"/>
      <c r="H4" s="187"/>
      <c r="I4" s="187"/>
      <c r="J4" s="187"/>
      <c r="K4" s="187"/>
      <c r="L4" s="187"/>
      <c r="M4" s="187"/>
      <c r="N4" s="187"/>
    </row>
    <row r="5" spans="1:14" ht="18" x14ac:dyDescent="0.25">
      <c r="A5" s="186" t="s">
        <v>59</v>
      </c>
      <c r="B5" s="186"/>
      <c r="C5" s="186"/>
      <c r="D5" s="134" t="str">
        <f>'8A'!A4</f>
        <v>Office Id :- 26368</v>
      </c>
      <c r="E5" s="134"/>
      <c r="F5" s="134"/>
      <c r="G5" s="134" t="str">
        <f>'8A'!D4</f>
        <v>Budget Head :- 2202-02-109-27-01 (State Fund)</v>
      </c>
      <c r="H5" s="134"/>
      <c r="I5" s="134"/>
      <c r="J5" s="134"/>
      <c r="K5" s="134"/>
      <c r="L5" s="134"/>
      <c r="M5" s="134"/>
      <c r="N5" s="134"/>
    </row>
    <row r="6" spans="1:14" s="5" customFormat="1" ht="40.5" customHeight="1" x14ac:dyDescent="0.2">
      <c r="A6" s="185" t="s">
        <v>88</v>
      </c>
      <c r="B6" s="185" t="s">
        <v>89</v>
      </c>
      <c r="C6" s="184" t="s">
        <v>122</v>
      </c>
      <c r="D6" s="185"/>
      <c r="E6" s="185"/>
      <c r="F6" s="184" t="s">
        <v>202</v>
      </c>
      <c r="G6" s="184" t="s">
        <v>123</v>
      </c>
      <c r="H6" s="185"/>
      <c r="I6" s="185"/>
      <c r="J6" s="184" t="s">
        <v>230</v>
      </c>
      <c r="K6" s="184" t="s">
        <v>231</v>
      </c>
      <c r="L6" s="184" t="s">
        <v>124</v>
      </c>
      <c r="M6" s="185"/>
      <c r="N6" s="185"/>
    </row>
    <row r="7" spans="1:14" s="5" customFormat="1" ht="40.5" customHeight="1" x14ac:dyDescent="0.2">
      <c r="A7" s="185"/>
      <c r="B7" s="185"/>
      <c r="C7" s="146" t="s">
        <v>194</v>
      </c>
      <c r="D7" s="146" t="s">
        <v>201</v>
      </c>
      <c r="E7" s="143" t="s">
        <v>227</v>
      </c>
      <c r="F7" s="185"/>
      <c r="G7" s="143" t="s">
        <v>228</v>
      </c>
      <c r="H7" s="143" t="s">
        <v>229</v>
      </c>
      <c r="I7" s="105" t="s">
        <v>176</v>
      </c>
      <c r="J7" s="185"/>
      <c r="K7" s="185"/>
      <c r="L7" s="9" t="s">
        <v>90</v>
      </c>
      <c r="M7" s="9" t="s">
        <v>91</v>
      </c>
      <c r="N7" s="9" t="s">
        <v>92</v>
      </c>
    </row>
    <row r="8" spans="1:14" s="58" customFormat="1" x14ac:dyDescent="0.2">
      <c r="A8" s="57">
        <v>1</v>
      </c>
      <c r="B8" s="57">
        <v>2</v>
      </c>
      <c r="C8" s="57">
        <v>3</v>
      </c>
      <c r="D8" s="57">
        <v>4</v>
      </c>
      <c r="E8" s="57">
        <v>5</v>
      </c>
      <c r="F8" s="57">
        <v>6</v>
      </c>
      <c r="G8" s="57">
        <v>7</v>
      </c>
      <c r="H8" s="57">
        <v>8</v>
      </c>
      <c r="I8" s="57">
        <v>9</v>
      </c>
      <c r="J8" s="57">
        <v>10</v>
      </c>
      <c r="K8" s="57">
        <v>11</v>
      </c>
      <c r="L8" s="57">
        <v>12</v>
      </c>
      <c r="M8" s="57">
        <v>13</v>
      </c>
      <c r="N8" s="57">
        <v>14</v>
      </c>
    </row>
    <row r="9" spans="1:14" s="5" customFormat="1" ht="20.25" customHeight="1" x14ac:dyDescent="0.2">
      <c r="A9" s="9">
        <v>1</v>
      </c>
      <c r="B9" s="9" t="s">
        <v>93</v>
      </c>
      <c r="C9" s="9"/>
      <c r="D9" s="9"/>
      <c r="E9" s="9"/>
      <c r="F9" s="9">
        <v>0</v>
      </c>
      <c r="G9" s="9"/>
      <c r="H9" s="9"/>
      <c r="I9" s="9">
        <f>G9+H9</f>
        <v>0</v>
      </c>
      <c r="J9" s="9">
        <f>'8(GA1)'!R36</f>
        <v>0</v>
      </c>
      <c r="K9" s="9">
        <f>'8(GA1)'!M36</f>
        <v>0</v>
      </c>
      <c r="L9" s="9">
        <f>F9-J9</f>
        <v>0</v>
      </c>
      <c r="M9" s="9">
        <f>I9-J9</f>
        <v>0</v>
      </c>
      <c r="N9" s="9">
        <f>J9-K9</f>
        <v>0</v>
      </c>
    </row>
    <row r="10" spans="1:14" s="5" customFormat="1" ht="20.25" customHeight="1" x14ac:dyDescent="0.2">
      <c r="A10" s="9">
        <v>2</v>
      </c>
      <c r="B10" s="9" t="s">
        <v>94</v>
      </c>
      <c r="C10" s="104"/>
      <c r="D10" s="104"/>
      <c r="E10" s="104"/>
      <c r="F10" s="9">
        <v>0</v>
      </c>
      <c r="G10" s="9"/>
      <c r="H10" s="9"/>
      <c r="I10" s="9">
        <f t="shared" ref="I10:I12" si="0">G10+H10</f>
        <v>0</v>
      </c>
      <c r="J10" s="104">
        <v>0</v>
      </c>
      <c r="K10" s="104">
        <v>0</v>
      </c>
      <c r="L10" s="9">
        <f t="shared" ref="L10:L11" si="1">F10-J10</f>
        <v>0</v>
      </c>
      <c r="M10" s="9">
        <f t="shared" ref="M10:N11" si="2">I10-J10</f>
        <v>0</v>
      </c>
      <c r="N10" s="9">
        <f t="shared" si="2"/>
        <v>0</v>
      </c>
    </row>
    <row r="11" spans="1:14" s="5" customFormat="1" ht="20.25" customHeight="1" x14ac:dyDescent="0.2">
      <c r="A11" s="9">
        <v>3</v>
      </c>
      <c r="B11" s="9" t="s">
        <v>95</v>
      </c>
      <c r="C11" s="104"/>
      <c r="D11" s="104"/>
      <c r="E11" s="104"/>
      <c r="F11" s="9">
        <v>0</v>
      </c>
      <c r="G11" s="9"/>
      <c r="H11" s="9"/>
      <c r="I11" s="9">
        <f t="shared" si="0"/>
        <v>0</v>
      </c>
      <c r="J11" s="104">
        <v>0</v>
      </c>
      <c r="K11" s="104">
        <v>0</v>
      </c>
      <c r="L11" s="9">
        <f t="shared" si="1"/>
        <v>0</v>
      </c>
      <c r="M11" s="9">
        <f t="shared" si="2"/>
        <v>0</v>
      </c>
      <c r="N11" s="9">
        <f t="shared" si="2"/>
        <v>0</v>
      </c>
    </row>
    <row r="12" spans="1:14" s="5" customFormat="1" ht="20.25" customHeight="1" x14ac:dyDescent="0.2">
      <c r="A12" s="9">
        <v>4</v>
      </c>
      <c r="B12" s="9" t="s">
        <v>96</v>
      </c>
      <c r="C12" s="104"/>
      <c r="D12" s="104"/>
      <c r="E12" s="104"/>
      <c r="F12" s="9">
        <v>0</v>
      </c>
      <c r="G12" s="9"/>
      <c r="H12" s="9"/>
      <c r="I12" s="9">
        <f t="shared" si="0"/>
        <v>0</v>
      </c>
      <c r="J12" s="104">
        <v>0</v>
      </c>
      <c r="K12" s="104">
        <v>0</v>
      </c>
      <c r="L12" s="9">
        <f t="shared" ref="L12" si="3">F12-J12</f>
        <v>0</v>
      </c>
      <c r="M12" s="9">
        <f t="shared" ref="M12" si="4">I12-J12</f>
        <v>0</v>
      </c>
      <c r="N12" s="9">
        <f t="shared" ref="N12" si="5">J12-K12</f>
        <v>0</v>
      </c>
    </row>
    <row r="13" spans="1:14" s="5" customFormat="1" ht="20.25" customHeight="1" x14ac:dyDescent="0.2">
      <c r="A13" s="147">
        <v>5</v>
      </c>
      <c r="B13" s="15" t="s">
        <v>97</v>
      </c>
      <c r="C13" s="104"/>
      <c r="D13" s="104"/>
      <c r="E13" s="104"/>
      <c r="F13" s="9">
        <v>0</v>
      </c>
      <c r="G13" s="9"/>
      <c r="H13" s="9"/>
      <c r="I13" s="9">
        <v>0</v>
      </c>
      <c r="J13" s="104">
        <v>0</v>
      </c>
      <c r="K13" s="104">
        <v>0</v>
      </c>
      <c r="L13" s="9">
        <v>0</v>
      </c>
      <c r="M13" s="9">
        <v>0</v>
      </c>
      <c r="N13" s="9">
        <v>0</v>
      </c>
    </row>
    <row r="14" spans="1:14" s="5" customFormat="1" ht="20.25" customHeight="1" x14ac:dyDescent="0.2">
      <c r="A14" s="147">
        <v>6</v>
      </c>
      <c r="B14" s="146" t="s">
        <v>232</v>
      </c>
      <c r="C14" s="147"/>
      <c r="D14" s="147"/>
      <c r="E14" s="147"/>
      <c r="F14" s="147">
        <v>0</v>
      </c>
      <c r="G14" s="147"/>
      <c r="H14" s="147"/>
      <c r="I14" s="147">
        <v>0</v>
      </c>
      <c r="J14" s="147">
        <v>0</v>
      </c>
      <c r="K14" s="147">
        <v>0</v>
      </c>
      <c r="L14" s="147">
        <v>0</v>
      </c>
      <c r="M14" s="147">
        <v>0</v>
      </c>
      <c r="N14" s="147">
        <v>0</v>
      </c>
    </row>
    <row r="15" spans="1:14" s="5" customFormat="1" ht="20.25" customHeight="1" x14ac:dyDescent="0.2">
      <c r="A15" s="147">
        <v>7</v>
      </c>
      <c r="B15" s="9" t="s">
        <v>98</v>
      </c>
      <c r="C15" s="104"/>
      <c r="D15" s="104"/>
      <c r="E15" s="104"/>
      <c r="F15" s="147">
        <v>0</v>
      </c>
      <c r="G15" s="147"/>
      <c r="H15" s="147"/>
      <c r="I15" s="147">
        <v>0</v>
      </c>
      <c r="J15" s="147">
        <v>0</v>
      </c>
      <c r="K15" s="147">
        <v>0</v>
      </c>
      <c r="L15" s="147">
        <v>0</v>
      </c>
      <c r="M15" s="147">
        <v>0</v>
      </c>
      <c r="N15" s="147">
        <v>0</v>
      </c>
    </row>
    <row r="16" spans="1:14" s="5" customFormat="1" ht="20.25" customHeight="1" x14ac:dyDescent="0.2">
      <c r="A16" s="147">
        <v>8</v>
      </c>
      <c r="B16" s="9" t="s">
        <v>99</v>
      </c>
      <c r="C16" s="104"/>
      <c r="D16" s="104"/>
      <c r="E16" s="104"/>
      <c r="F16" s="147">
        <v>0</v>
      </c>
      <c r="G16" s="147"/>
      <c r="H16" s="147"/>
      <c r="I16" s="147">
        <v>0</v>
      </c>
      <c r="J16" s="147">
        <v>0</v>
      </c>
      <c r="K16" s="147">
        <v>0</v>
      </c>
      <c r="L16" s="147">
        <v>0</v>
      </c>
      <c r="M16" s="147">
        <v>0</v>
      </c>
      <c r="N16" s="147">
        <v>0</v>
      </c>
    </row>
    <row r="17" spans="1:14" s="5" customFormat="1" ht="20.25" customHeight="1" x14ac:dyDescent="0.2">
      <c r="A17" s="147">
        <v>9</v>
      </c>
      <c r="B17" s="9" t="s">
        <v>100</v>
      </c>
      <c r="C17" s="104"/>
      <c r="D17" s="104"/>
      <c r="E17" s="104"/>
      <c r="F17" s="9">
        <v>0</v>
      </c>
      <c r="G17" s="9"/>
      <c r="H17" s="9"/>
      <c r="I17" s="9">
        <f>G17+H17</f>
        <v>0</v>
      </c>
      <c r="J17" s="104">
        <v>0</v>
      </c>
      <c r="K17" s="104">
        <v>0</v>
      </c>
      <c r="L17" s="9">
        <f>F17-J17</f>
        <v>0</v>
      </c>
      <c r="M17" s="9">
        <f>I17-J17</f>
        <v>0</v>
      </c>
      <c r="N17" s="9">
        <f>J17-K17</f>
        <v>0</v>
      </c>
    </row>
    <row r="18" spans="1:14" s="5" customFormat="1" ht="20.25" customHeight="1" x14ac:dyDescent="0.2">
      <c r="A18" s="147">
        <v>10</v>
      </c>
      <c r="B18" s="9" t="s">
        <v>101</v>
      </c>
      <c r="C18" s="104"/>
      <c r="D18" s="104"/>
      <c r="E18" s="104"/>
      <c r="F18" s="9">
        <v>0</v>
      </c>
      <c r="G18" s="9"/>
      <c r="H18" s="9"/>
      <c r="I18" s="9">
        <f>G18+H18</f>
        <v>0</v>
      </c>
      <c r="J18" s="104">
        <v>0</v>
      </c>
      <c r="K18" s="104">
        <v>0</v>
      </c>
      <c r="L18" s="9">
        <f>F18-J18</f>
        <v>0</v>
      </c>
      <c r="M18" s="9">
        <f t="shared" ref="M18:N19" si="6">I18-J18</f>
        <v>0</v>
      </c>
      <c r="N18" s="9">
        <f t="shared" si="6"/>
        <v>0</v>
      </c>
    </row>
    <row r="19" spans="1:14" s="5" customFormat="1" ht="20.25" customHeight="1" x14ac:dyDescent="0.2">
      <c r="A19" s="147">
        <v>11</v>
      </c>
      <c r="B19" s="9" t="s">
        <v>102</v>
      </c>
      <c r="C19" s="104"/>
      <c r="D19" s="104"/>
      <c r="E19" s="104"/>
      <c r="F19" s="9">
        <v>0</v>
      </c>
      <c r="G19" s="9"/>
      <c r="H19" s="9"/>
      <c r="I19" s="9">
        <f>G19+H19</f>
        <v>0</v>
      </c>
      <c r="J19" s="104">
        <v>0</v>
      </c>
      <c r="K19" s="104">
        <v>0</v>
      </c>
      <c r="L19" s="9">
        <f>F19-J19</f>
        <v>0</v>
      </c>
      <c r="M19" s="9">
        <f t="shared" si="6"/>
        <v>0</v>
      </c>
      <c r="N19" s="9">
        <f t="shared" si="6"/>
        <v>0</v>
      </c>
    </row>
    <row r="20" spans="1:14" s="42" customFormat="1" ht="21.75" customHeight="1" x14ac:dyDescent="0.2">
      <c r="A20" s="41"/>
      <c r="B20" s="41" t="s">
        <v>30</v>
      </c>
      <c r="C20" s="41">
        <f>SUM(C8:C19)-C8</f>
        <v>0</v>
      </c>
      <c r="D20" s="41">
        <f t="shared" ref="D20:N20" si="7">SUM(D8:D19)-D8</f>
        <v>0</v>
      </c>
      <c r="E20" s="41">
        <f t="shared" si="7"/>
        <v>0</v>
      </c>
      <c r="F20" s="41">
        <f t="shared" si="7"/>
        <v>0</v>
      </c>
      <c r="G20" s="41">
        <f t="shared" si="7"/>
        <v>0</v>
      </c>
      <c r="H20" s="41">
        <f t="shared" si="7"/>
        <v>0</v>
      </c>
      <c r="I20" s="41">
        <f t="shared" si="7"/>
        <v>0</v>
      </c>
      <c r="J20" s="41">
        <f t="shared" si="7"/>
        <v>0</v>
      </c>
      <c r="K20" s="41">
        <f t="shared" si="7"/>
        <v>0</v>
      </c>
      <c r="L20" s="41">
        <f t="shared" si="7"/>
        <v>0</v>
      </c>
      <c r="M20" s="41">
        <f t="shared" si="7"/>
        <v>0</v>
      </c>
      <c r="N20" s="41">
        <f t="shared" si="7"/>
        <v>0</v>
      </c>
    </row>
    <row r="24" spans="1:14" ht="15.75" x14ac:dyDescent="0.25">
      <c r="K24" s="32"/>
    </row>
    <row r="25" spans="1:14" ht="15.75" x14ac:dyDescent="0.25">
      <c r="K25" s="32"/>
    </row>
    <row r="26" spans="1:14" ht="15.75" x14ac:dyDescent="0.25">
      <c r="K26" s="32"/>
    </row>
    <row r="27" spans="1:14" ht="15.75" x14ac:dyDescent="0.25">
      <c r="K27" s="32"/>
    </row>
  </sheetData>
  <mergeCells count="16">
    <mergeCell ref="A4:C4"/>
    <mergeCell ref="D4:N4"/>
    <mergeCell ref="A1:L1"/>
    <mergeCell ref="M1:N1"/>
    <mergeCell ref="A2:L2"/>
    <mergeCell ref="M2:N2"/>
    <mergeCell ref="A3:N3"/>
    <mergeCell ref="G6:I6"/>
    <mergeCell ref="J6:J7"/>
    <mergeCell ref="K6:K7"/>
    <mergeCell ref="L6:N6"/>
    <mergeCell ref="A5:C5"/>
    <mergeCell ref="A6:A7"/>
    <mergeCell ref="B6:B7"/>
    <mergeCell ref="C6:E6"/>
    <mergeCell ref="F6:F7"/>
  </mergeCells>
  <pageMargins left="0.47244094488188981" right="0.23622047244094491" top="0.35433070866141736" bottom="0.35433070866141736" header="0.15748031496062992" footer="0.15748031496062992"/>
  <pageSetup orientation="landscape" r:id="rId1"/>
  <headerFooter alignWithMargins="0">
    <oddFooter>&amp;LExcel Sheet Created by Sandeep Sharma, Principal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7" workbookViewId="0">
      <selection activeCell="G7" sqref="G7"/>
    </sheetView>
  </sheetViews>
  <sheetFormatPr defaultRowHeight="12.75" x14ac:dyDescent="0.2"/>
  <cols>
    <col min="1" max="1" width="5.140625" style="2" customWidth="1"/>
    <col min="2" max="2" width="17.140625" customWidth="1"/>
    <col min="3" max="5" width="9.140625" style="2"/>
    <col min="6" max="6" width="10.28515625" style="2" customWidth="1"/>
    <col min="7" max="9" width="9.140625" style="2"/>
    <col min="10" max="10" width="9.85546875" style="2" customWidth="1"/>
    <col min="11" max="11" width="9.140625" style="2"/>
    <col min="12" max="14" width="10" style="2" customWidth="1"/>
    <col min="257" max="257" width="5.140625" customWidth="1"/>
    <col min="258" max="258" width="17.140625" customWidth="1"/>
    <col min="262" max="262" width="10.28515625" customWidth="1"/>
    <col min="266" max="266" width="9.85546875" customWidth="1"/>
    <col min="268" max="270" width="10" customWidth="1"/>
    <col min="513" max="513" width="5.140625" customWidth="1"/>
    <col min="514" max="514" width="17.140625" customWidth="1"/>
    <col min="518" max="518" width="10.28515625" customWidth="1"/>
    <col min="522" max="522" width="9.85546875" customWidth="1"/>
    <col min="524" max="526" width="10" customWidth="1"/>
    <col min="769" max="769" width="5.140625" customWidth="1"/>
    <col min="770" max="770" width="17.140625" customWidth="1"/>
    <col min="774" max="774" width="10.28515625" customWidth="1"/>
    <col min="778" max="778" width="9.85546875" customWidth="1"/>
    <col min="780" max="782" width="10" customWidth="1"/>
    <col min="1025" max="1025" width="5.140625" customWidth="1"/>
    <col min="1026" max="1026" width="17.140625" customWidth="1"/>
    <col min="1030" max="1030" width="10.28515625" customWidth="1"/>
    <col min="1034" max="1034" width="9.85546875" customWidth="1"/>
    <col min="1036" max="1038" width="10" customWidth="1"/>
    <col min="1281" max="1281" width="5.140625" customWidth="1"/>
    <col min="1282" max="1282" width="17.140625" customWidth="1"/>
    <col min="1286" max="1286" width="10.28515625" customWidth="1"/>
    <col min="1290" max="1290" width="9.85546875" customWidth="1"/>
    <col min="1292" max="1294" width="10" customWidth="1"/>
    <col min="1537" max="1537" width="5.140625" customWidth="1"/>
    <col min="1538" max="1538" width="17.140625" customWidth="1"/>
    <col min="1542" max="1542" width="10.28515625" customWidth="1"/>
    <col min="1546" max="1546" width="9.85546875" customWidth="1"/>
    <col min="1548" max="1550" width="10" customWidth="1"/>
    <col min="1793" max="1793" width="5.140625" customWidth="1"/>
    <col min="1794" max="1794" width="17.140625" customWidth="1"/>
    <col min="1798" max="1798" width="10.28515625" customWidth="1"/>
    <col min="1802" max="1802" width="9.85546875" customWidth="1"/>
    <col min="1804" max="1806" width="10" customWidth="1"/>
    <col min="2049" max="2049" width="5.140625" customWidth="1"/>
    <col min="2050" max="2050" width="17.140625" customWidth="1"/>
    <col min="2054" max="2054" width="10.28515625" customWidth="1"/>
    <col min="2058" max="2058" width="9.85546875" customWidth="1"/>
    <col min="2060" max="2062" width="10" customWidth="1"/>
    <col min="2305" max="2305" width="5.140625" customWidth="1"/>
    <col min="2306" max="2306" width="17.140625" customWidth="1"/>
    <col min="2310" max="2310" width="10.28515625" customWidth="1"/>
    <col min="2314" max="2314" width="9.85546875" customWidth="1"/>
    <col min="2316" max="2318" width="10" customWidth="1"/>
    <col min="2561" max="2561" width="5.140625" customWidth="1"/>
    <col min="2562" max="2562" width="17.140625" customWidth="1"/>
    <col min="2566" max="2566" width="10.28515625" customWidth="1"/>
    <col min="2570" max="2570" width="9.85546875" customWidth="1"/>
    <col min="2572" max="2574" width="10" customWidth="1"/>
    <col min="2817" max="2817" width="5.140625" customWidth="1"/>
    <col min="2818" max="2818" width="17.140625" customWidth="1"/>
    <col min="2822" max="2822" width="10.28515625" customWidth="1"/>
    <col min="2826" max="2826" width="9.85546875" customWidth="1"/>
    <col min="2828" max="2830" width="10" customWidth="1"/>
    <col min="3073" max="3073" width="5.140625" customWidth="1"/>
    <col min="3074" max="3074" width="17.140625" customWidth="1"/>
    <col min="3078" max="3078" width="10.28515625" customWidth="1"/>
    <col min="3082" max="3082" width="9.85546875" customWidth="1"/>
    <col min="3084" max="3086" width="10" customWidth="1"/>
    <col min="3329" max="3329" width="5.140625" customWidth="1"/>
    <col min="3330" max="3330" width="17.140625" customWidth="1"/>
    <col min="3334" max="3334" width="10.28515625" customWidth="1"/>
    <col min="3338" max="3338" width="9.85546875" customWidth="1"/>
    <col min="3340" max="3342" width="10" customWidth="1"/>
    <col min="3585" max="3585" width="5.140625" customWidth="1"/>
    <col min="3586" max="3586" width="17.140625" customWidth="1"/>
    <col min="3590" max="3590" width="10.28515625" customWidth="1"/>
    <col min="3594" max="3594" width="9.85546875" customWidth="1"/>
    <col min="3596" max="3598" width="10" customWidth="1"/>
    <col min="3841" max="3841" width="5.140625" customWidth="1"/>
    <col min="3842" max="3842" width="17.140625" customWidth="1"/>
    <col min="3846" max="3846" width="10.28515625" customWidth="1"/>
    <col min="3850" max="3850" width="9.85546875" customWidth="1"/>
    <col min="3852" max="3854" width="10" customWidth="1"/>
    <col min="4097" max="4097" width="5.140625" customWidth="1"/>
    <col min="4098" max="4098" width="17.140625" customWidth="1"/>
    <col min="4102" max="4102" width="10.28515625" customWidth="1"/>
    <col min="4106" max="4106" width="9.85546875" customWidth="1"/>
    <col min="4108" max="4110" width="10" customWidth="1"/>
    <col min="4353" max="4353" width="5.140625" customWidth="1"/>
    <col min="4354" max="4354" width="17.140625" customWidth="1"/>
    <col min="4358" max="4358" width="10.28515625" customWidth="1"/>
    <col min="4362" max="4362" width="9.85546875" customWidth="1"/>
    <col min="4364" max="4366" width="10" customWidth="1"/>
    <col min="4609" max="4609" width="5.140625" customWidth="1"/>
    <col min="4610" max="4610" width="17.140625" customWidth="1"/>
    <col min="4614" max="4614" width="10.28515625" customWidth="1"/>
    <col min="4618" max="4618" width="9.85546875" customWidth="1"/>
    <col min="4620" max="4622" width="10" customWidth="1"/>
    <col min="4865" max="4865" width="5.140625" customWidth="1"/>
    <col min="4866" max="4866" width="17.140625" customWidth="1"/>
    <col min="4870" max="4870" width="10.28515625" customWidth="1"/>
    <col min="4874" max="4874" width="9.85546875" customWidth="1"/>
    <col min="4876" max="4878" width="10" customWidth="1"/>
    <col min="5121" max="5121" width="5.140625" customWidth="1"/>
    <col min="5122" max="5122" width="17.140625" customWidth="1"/>
    <col min="5126" max="5126" width="10.28515625" customWidth="1"/>
    <col min="5130" max="5130" width="9.85546875" customWidth="1"/>
    <col min="5132" max="5134" width="10" customWidth="1"/>
    <col min="5377" max="5377" width="5.140625" customWidth="1"/>
    <col min="5378" max="5378" width="17.140625" customWidth="1"/>
    <col min="5382" max="5382" width="10.28515625" customWidth="1"/>
    <col min="5386" max="5386" width="9.85546875" customWidth="1"/>
    <col min="5388" max="5390" width="10" customWidth="1"/>
    <col min="5633" max="5633" width="5.140625" customWidth="1"/>
    <col min="5634" max="5634" width="17.140625" customWidth="1"/>
    <col min="5638" max="5638" width="10.28515625" customWidth="1"/>
    <col min="5642" max="5642" width="9.85546875" customWidth="1"/>
    <col min="5644" max="5646" width="10" customWidth="1"/>
    <col min="5889" max="5889" width="5.140625" customWidth="1"/>
    <col min="5890" max="5890" width="17.140625" customWidth="1"/>
    <col min="5894" max="5894" width="10.28515625" customWidth="1"/>
    <col min="5898" max="5898" width="9.85546875" customWidth="1"/>
    <col min="5900" max="5902" width="10" customWidth="1"/>
    <col min="6145" max="6145" width="5.140625" customWidth="1"/>
    <col min="6146" max="6146" width="17.140625" customWidth="1"/>
    <col min="6150" max="6150" width="10.28515625" customWidth="1"/>
    <col min="6154" max="6154" width="9.85546875" customWidth="1"/>
    <col min="6156" max="6158" width="10" customWidth="1"/>
    <col min="6401" max="6401" width="5.140625" customWidth="1"/>
    <col min="6402" max="6402" width="17.140625" customWidth="1"/>
    <col min="6406" max="6406" width="10.28515625" customWidth="1"/>
    <col min="6410" max="6410" width="9.85546875" customWidth="1"/>
    <col min="6412" max="6414" width="10" customWidth="1"/>
    <col min="6657" max="6657" width="5.140625" customWidth="1"/>
    <col min="6658" max="6658" width="17.140625" customWidth="1"/>
    <col min="6662" max="6662" width="10.28515625" customWidth="1"/>
    <col min="6666" max="6666" width="9.85546875" customWidth="1"/>
    <col min="6668" max="6670" width="10" customWidth="1"/>
    <col min="6913" max="6913" width="5.140625" customWidth="1"/>
    <col min="6914" max="6914" width="17.140625" customWidth="1"/>
    <col min="6918" max="6918" width="10.28515625" customWidth="1"/>
    <col min="6922" max="6922" width="9.85546875" customWidth="1"/>
    <col min="6924" max="6926" width="10" customWidth="1"/>
    <col min="7169" max="7169" width="5.140625" customWidth="1"/>
    <col min="7170" max="7170" width="17.140625" customWidth="1"/>
    <col min="7174" max="7174" width="10.28515625" customWidth="1"/>
    <col min="7178" max="7178" width="9.85546875" customWidth="1"/>
    <col min="7180" max="7182" width="10" customWidth="1"/>
    <col min="7425" max="7425" width="5.140625" customWidth="1"/>
    <col min="7426" max="7426" width="17.140625" customWidth="1"/>
    <col min="7430" max="7430" width="10.28515625" customWidth="1"/>
    <col min="7434" max="7434" width="9.85546875" customWidth="1"/>
    <col min="7436" max="7438" width="10" customWidth="1"/>
    <col min="7681" max="7681" width="5.140625" customWidth="1"/>
    <col min="7682" max="7682" width="17.140625" customWidth="1"/>
    <col min="7686" max="7686" width="10.28515625" customWidth="1"/>
    <col min="7690" max="7690" width="9.85546875" customWidth="1"/>
    <col min="7692" max="7694" width="10" customWidth="1"/>
    <col min="7937" max="7937" width="5.140625" customWidth="1"/>
    <col min="7938" max="7938" width="17.140625" customWidth="1"/>
    <col min="7942" max="7942" width="10.28515625" customWidth="1"/>
    <col min="7946" max="7946" width="9.85546875" customWidth="1"/>
    <col min="7948" max="7950" width="10" customWidth="1"/>
    <col min="8193" max="8193" width="5.140625" customWidth="1"/>
    <col min="8194" max="8194" width="17.140625" customWidth="1"/>
    <col min="8198" max="8198" width="10.28515625" customWidth="1"/>
    <col min="8202" max="8202" width="9.85546875" customWidth="1"/>
    <col min="8204" max="8206" width="10" customWidth="1"/>
    <col min="8449" max="8449" width="5.140625" customWidth="1"/>
    <col min="8450" max="8450" width="17.140625" customWidth="1"/>
    <col min="8454" max="8454" width="10.28515625" customWidth="1"/>
    <col min="8458" max="8458" width="9.85546875" customWidth="1"/>
    <col min="8460" max="8462" width="10" customWidth="1"/>
    <col min="8705" max="8705" width="5.140625" customWidth="1"/>
    <col min="8706" max="8706" width="17.140625" customWidth="1"/>
    <col min="8710" max="8710" width="10.28515625" customWidth="1"/>
    <col min="8714" max="8714" width="9.85546875" customWidth="1"/>
    <col min="8716" max="8718" width="10" customWidth="1"/>
    <col min="8961" max="8961" width="5.140625" customWidth="1"/>
    <col min="8962" max="8962" width="17.140625" customWidth="1"/>
    <col min="8966" max="8966" width="10.28515625" customWidth="1"/>
    <col min="8970" max="8970" width="9.85546875" customWidth="1"/>
    <col min="8972" max="8974" width="10" customWidth="1"/>
    <col min="9217" max="9217" width="5.140625" customWidth="1"/>
    <col min="9218" max="9218" width="17.140625" customWidth="1"/>
    <col min="9222" max="9222" width="10.28515625" customWidth="1"/>
    <col min="9226" max="9226" width="9.85546875" customWidth="1"/>
    <col min="9228" max="9230" width="10" customWidth="1"/>
    <col min="9473" max="9473" width="5.140625" customWidth="1"/>
    <col min="9474" max="9474" width="17.140625" customWidth="1"/>
    <col min="9478" max="9478" width="10.28515625" customWidth="1"/>
    <col min="9482" max="9482" width="9.85546875" customWidth="1"/>
    <col min="9484" max="9486" width="10" customWidth="1"/>
    <col min="9729" max="9729" width="5.140625" customWidth="1"/>
    <col min="9730" max="9730" width="17.140625" customWidth="1"/>
    <col min="9734" max="9734" width="10.28515625" customWidth="1"/>
    <col min="9738" max="9738" width="9.85546875" customWidth="1"/>
    <col min="9740" max="9742" width="10" customWidth="1"/>
    <col min="9985" max="9985" width="5.140625" customWidth="1"/>
    <col min="9986" max="9986" width="17.140625" customWidth="1"/>
    <col min="9990" max="9990" width="10.28515625" customWidth="1"/>
    <col min="9994" max="9994" width="9.85546875" customWidth="1"/>
    <col min="9996" max="9998" width="10" customWidth="1"/>
    <col min="10241" max="10241" width="5.140625" customWidth="1"/>
    <col min="10242" max="10242" width="17.140625" customWidth="1"/>
    <col min="10246" max="10246" width="10.28515625" customWidth="1"/>
    <col min="10250" max="10250" width="9.85546875" customWidth="1"/>
    <col min="10252" max="10254" width="10" customWidth="1"/>
    <col min="10497" max="10497" width="5.140625" customWidth="1"/>
    <col min="10498" max="10498" width="17.140625" customWidth="1"/>
    <col min="10502" max="10502" width="10.28515625" customWidth="1"/>
    <col min="10506" max="10506" width="9.85546875" customWidth="1"/>
    <col min="10508" max="10510" width="10" customWidth="1"/>
    <col min="10753" max="10753" width="5.140625" customWidth="1"/>
    <col min="10754" max="10754" width="17.140625" customWidth="1"/>
    <col min="10758" max="10758" width="10.28515625" customWidth="1"/>
    <col min="10762" max="10762" width="9.85546875" customWidth="1"/>
    <col min="10764" max="10766" width="10" customWidth="1"/>
    <col min="11009" max="11009" width="5.140625" customWidth="1"/>
    <col min="11010" max="11010" width="17.140625" customWidth="1"/>
    <col min="11014" max="11014" width="10.28515625" customWidth="1"/>
    <col min="11018" max="11018" width="9.85546875" customWidth="1"/>
    <col min="11020" max="11022" width="10" customWidth="1"/>
    <col min="11265" max="11265" width="5.140625" customWidth="1"/>
    <col min="11266" max="11266" width="17.140625" customWidth="1"/>
    <col min="11270" max="11270" width="10.28515625" customWidth="1"/>
    <col min="11274" max="11274" width="9.85546875" customWidth="1"/>
    <col min="11276" max="11278" width="10" customWidth="1"/>
    <col min="11521" max="11521" width="5.140625" customWidth="1"/>
    <col min="11522" max="11522" width="17.140625" customWidth="1"/>
    <col min="11526" max="11526" width="10.28515625" customWidth="1"/>
    <col min="11530" max="11530" width="9.85546875" customWidth="1"/>
    <col min="11532" max="11534" width="10" customWidth="1"/>
    <col min="11777" max="11777" width="5.140625" customWidth="1"/>
    <col min="11778" max="11778" width="17.140625" customWidth="1"/>
    <col min="11782" max="11782" width="10.28515625" customWidth="1"/>
    <col min="11786" max="11786" width="9.85546875" customWidth="1"/>
    <col min="11788" max="11790" width="10" customWidth="1"/>
    <col min="12033" max="12033" width="5.140625" customWidth="1"/>
    <col min="12034" max="12034" width="17.140625" customWidth="1"/>
    <col min="12038" max="12038" width="10.28515625" customWidth="1"/>
    <col min="12042" max="12042" width="9.85546875" customWidth="1"/>
    <col min="12044" max="12046" width="10" customWidth="1"/>
    <col min="12289" max="12289" width="5.140625" customWidth="1"/>
    <col min="12290" max="12290" width="17.140625" customWidth="1"/>
    <col min="12294" max="12294" width="10.28515625" customWidth="1"/>
    <col min="12298" max="12298" width="9.85546875" customWidth="1"/>
    <col min="12300" max="12302" width="10" customWidth="1"/>
    <col min="12545" max="12545" width="5.140625" customWidth="1"/>
    <col min="12546" max="12546" width="17.140625" customWidth="1"/>
    <col min="12550" max="12550" width="10.28515625" customWidth="1"/>
    <col min="12554" max="12554" width="9.85546875" customWidth="1"/>
    <col min="12556" max="12558" width="10" customWidth="1"/>
    <col min="12801" max="12801" width="5.140625" customWidth="1"/>
    <col min="12802" max="12802" width="17.140625" customWidth="1"/>
    <col min="12806" max="12806" width="10.28515625" customWidth="1"/>
    <col min="12810" max="12810" width="9.85546875" customWidth="1"/>
    <col min="12812" max="12814" width="10" customWidth="1"/>
    <col min="13057" max="13057" width="5.140625" customWidth="1"/>
    <col min="13058" max="13058" width="17.140625" customWidth="1"/>
    <col min="13062" max="13062" width="10.28515625" customWidth="1"/>
    <col min="13066" max="13066" width="9.85546875" customWidth="1"/>
    <col min="13068" max="13070" width="10" customWidth="1"/>
    <col min="13313" max="13313" width="5.140625" customWidth="1"/>
    <col min="13314" max="13314" width="17.140625" customWidth="1"/>
    <col min="13318" max="13318" width="10.28515625" customWidth="1"/>
    <col min="13322" max="13322" width="9.85546875" customWidth="1"/>
    <col min="13324" max="13326" width="10" customWidth="1"/>
    <col min="13569" max="13569" width="5.140625" customWidth="1"/>
    <col min="13570" max="13570" width="17.140625" customWidth="1"/>
    <col min="13574" max="13574" width="10.28515625" customWidth="1"/>
    <col min="13578" max="13578" width="9.85546875" customWidth="1"/>
    <col min="13580" max="13582" width="10" customWidth="1"/>
    <col min="13825" max="13825" width="5.140625" customWidth="1"/>
    <col min="13826" max="13826" width="17.140625" customWidth="1"/>
    <col min="13830" max="13830" width="10.28515625" customWidth="1"/>
    <col min="13834" max="13834" width="9.85546875" customWidth="1"/>
    <col min="13836" max="13838" width="10" customWidth="1"/>
    <col min="14081" max="14081" width="5.140625" customWidth="1"/>
    <col min="14082" max="14082" width="17.140625" customWidth="1"/>
    <col min="14086" max="14086" width="10.28515625" customWidth="1"/>
    <col min="14090" max="14090" width="9.85546875" customWidth="1"/>
    <col min="14092" max="14094" width="10" customWidth="1"/>
    <col min="14337" max="14337" width="5.140625" customWidth="1"/>
    <col min="14338" max="14338" width="17.140625" customWidth="1"/>
    <col min="14342" max="14342" width="10.28515625" customWidth="1"/>
    <col min="14346" max="14346" width="9.85546875" customWidth="1"/>
    <col min="14348" max="14350" width="10" customWidth="1"/>
    <col min="14593" max="14593" width="5.140625" customWidth="1"/>
    <col min="14594" max="14594" width="17.140625" customWidth="1"/>
    <col min="14598" max="14598" width="10.28515625" customWidth="1"/>
    <col min="14602" max="14602" width="9.85546875" customWidth="1"/>
    <col min="14604" max="14606" width="10" customWidth="1"/>
    <col min="14849" max="14849" width="5.140625" customWidth="1"/>
    <col min="14850" max="14850" width="17.140625" customWidth="1"/>
    <col min="14854" max="14854" width="10.28515625" customWidth="1"/>
    <col min="14858" max="14858" width="9.85546875" customWidth="1"/>
    <col min="14860" max="14862" width="10" customWidth="1"/>
    <col min="15105" max="15105" width="5.140625" customWidth="1"/>
    <col min="15106" max="15106" width="17.140625" customWidth="1"/>
    <col min="15110" max="15110" width="10.28515625" customWidth="1"/>
    <col min="15114" max="15114" width="9.85546875" customWidth="1"/>
    <col min="15116" max="15118" width="10" customWidth="1"/>
    <col min="15361" max="15361" width="5.140625" customWidth="1"/>
    <col min="15362" max="15362" width="17.140625" customWidth="1"/>
    <col min="15366" max="15366" width="10.28515625" customWidth="1"/>
    <col min="15370" max="15370" width="9.85546875" customWidth="1"/>
    <col min="15372" max="15374" width="10" customWidth="1"/>
    <col min="15617" max="15617" width="5.140625" customWidth="1"/>
    <col min="15618" max="15618" width="17.140625" customWidth="1"/>
    <col min="15622" max="15622" width="10.28515625" customWidth="1"/>
    <col min="15626" max="15626" width="9.85546875" customWidth="1"/>
    <col min="15628" max="15630" width="10" customWidth="1"/>
    <col min="15873" max="15873" width="5.140625" customWidth="1"/>
    <col min="15874" max="15874" width="17.140625" customWidth="1"/>
    <col min="15878" max="15878" width="10.28515625" customWidth="1"/>
    <col min="15882" max="15882" width="9.85546875" customWidth="1"/>
    <col min="15884" max="15886" width="10" customWidth="1"/>
    <col min="16129" max="16129" width="5.140625" customWidth="1"/>
    <col min="16130" max="16130" width="17.140625" customWidth="1"/>
    <col min="16134" max="16134" width="10.28515625" customWidth="1"/>
    <col min="16138" max="16138" width="9.85546875" customWidth="1"/>
    <col min="16140" max="16142" width="10" customWidth="1"/>
  </cols>
  <sheetData>
    <row r="1" spans="1:14" ht="23.25" x14ac:dyDescent="0.2">
      <c r="A1" s="188" t="s">
        <v>54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9" t="s">
        <v>165</v>
      </c>
      <c r="N1" s="189"/>
    </row>
    <row r="2" spans="1:14" ht="15.75" x14ac:dyDescent="0.2">
      <c r="A2" s="190" t="s">
        <v>56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 t="s">
        <v>57</v>
      </c>
      <c r="N2" s="190"/>
    </row>
    <row r="3" spans="1:14" ht="18" customHeight="1" x14ac:dyDescent="0.2">
      <c r="A3" s="189" t="s">
        <v>236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spans="1:14" ht="23.25" x14ac:dyDescent="0.35">
      <c r="A4" s="191" t="s">
        <v>58</v>
      </c>
      <c r="B4" s="191"/>
      <c r="C4" s="191"/>
      <c r="D4" s="187" t="str">
        <f>'9(GA2)'!D4:N4</f>
        <v xml:space="preserve">dk;kZy; %&amp; iz/kkukpk;Z] jktdh; mPp ek/;fed fo|ky;] tho.knslj ¼pw:½ </v>
      </c>
      <c r="E4" s="187"/>
      <c r="F4" s="187"/>
      <c r="G4" s="187"/>
      <c r="H4" s="187"/>
      <c r="I4" s="187"/>
      <c r="J4" s="187"/>
      <c r="K4" s="187"/>
      <c r="L4" s="187"/>
      <c r="M4" s="187"/>
      <c r="N4" s="187"/>
    </row>
    <row r="5" spans="1:14" ht="18.75" x14ac:dyDescent="0.3">
      <c r="A5" s="191" t="s">
        <v>59</v>
      </c>
      <c r="B5" s="191"/>
      <c r="C5" s="191"/>
      <c r="D5" s="134" t="str">
        <f>'9(GA2)'!D5:N5</f>
        <v>Office Id :- 26368</v>
      </c>
      <c r="E5" s="134"/>
      <c r="F5" s="134"/>
      <c r="G5" s="134" t="str">
        <f>'9(GA2)'!G5</f>
        <v>Budget Head :- 2202-02-109-27-01 (State Fund)</v>
      </c>
      <c r="H5" s="134"/>
      <c r="I5" s="134"/>
      <c r="J5" s="134"/>
      <c r="K5" s="134"/>
      <c r="L5" s="134"/>
      <c r="M5" s="134"/>
      <c r="N5" s="134"/>
    </row>
    <row r="6" spans="1:14" s="56" customFormat="1" ht="26.25" customHeight="1" x14ac:dyDescent="0.2">
      <c r="A6" s="185" t="s">
        <v>237</v>
      </c>
      <c r="B6" s="185" t="s">
        <v>89</v>
      </c>
      <c r="C6" s="184" t="s">
        <v>122</v>
      </c>
      <c r="D6" s="185"/>
      <c r="E6" s="185"/>
      <c r="F6" s="184" t="s">
        <v>202</v>
      </c>
      <c r="G6" s="184" t="s">
        <v>184</v>
      </c>
      <c r="H6" s="185"/>
      <c r="I6" s="185"/>
      <c r="J6" s="184" t="s">
        <v>230</v>
      </c>
      <c r="K6" s="184" t="s">
        <v>231</v>
      </c>
      <c r="L6" s="184" t="s">
        <v>124</v>
      </c>
      <c r="M6" s="185"/>
      <c r="N6" s="185"/>
    </row>
    <row r="7" spans="1:14" s="56" customFormat="1" ht="38.25" x14ac:dyDescent="0.2">
      <c r="A7" s="185"/>
      <c r="B7" s="185"/>
      <c r="C7" s="146" t="s">
        <v>194</v>
      </c>
      <c r="D7" s="146" t="s">
        <v>201</v>
      </c>
      <c r="E7" s="146" t="s">
        <v>227</v>
      </c>
      <c r="F7" s="185"/>
      <c r="G7" s="146" t="s">
        <v>228</v>
      </c>
      <c r="H7" s="146" t="s">
        <v>229</v>
      </c>
      <c r="I7" s="146" t="s">
        <v>176</v>
      </c>
      <c r="J7" s="185"/>
      <c r="K7" s="185"/>
      <c r="L7" s="147" t="s">
        <v>90</v>
      </c>
      <c r="M7" s="147" t="s">
        <v>91</v>
      </c>
      <c r="N7" s="147" t="s">
        <v>92</v>
      </c>
    </row>
    <row r="8" spans="1:14" ht="15" customHeight="1" x14ac:dyDescent="0.2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  <c r="L8" s="27">
        <v>12</v>
      </c>
      <c r="M8" s="27">
        <v>13</v>
      </c>
      <c r="N8" s="27">
        <v>14</v>
      </c>
    </row>
    <row r="9" spans="1:14" s="5" customFormat="1" ht="33.75" customHeight="1" x14ac:dyDescent="0.2">
      <c r="A9" s="9">
        <v>1</v>
      </c>
      <c r="B9" s="59" t="s">
        <v>103</v>
      </c>
      <c r="C9" s="9"/>
      <c r="D9" s="9"/>
      <c r="E9" s="9"/>
      <c r="F9" s="9"/>
      <c r="G9" s="9"/>
      <c r="H9" s="9"/>
      <c r="I9" s="9">
        <f>G9+H9</f>
        <v>0</v>
      </c>
      <c r="J9" s="9">
        <v>0</v>
      </c>
      <c r="K9" s="9">
        <v>0</v>
      </c>
      <c r="L9" s="9">
        <f>F9-J9</f>
        <v>0</v>
      </c>
      <c r="M9" s="9">
        <f>I9-J9</f>
        <v>0</v>
      </c>
      <c r="N9" s="9">
        <f>J9-K9</f>
        <v>0</v>
      </c>
    </row>
    <row r="10" spans="1:14" s="5" customFormat="1" ht="33.75" customHeight="1" x14ac:dyDescent="0.2">
      <c r="A10" s="9">
        <v>2</v>
      </c>
      <c r="B10" s="26" t="s">
        <v>104</v>
      </c>
      <c r="C10" s="9"/>
      <c r="D10" s="9"/>
      <c r="E10" s="9"/>
      <c r="F10" s="9"/>
      <c r="G10" s="9"/>
      <c r="H10" s="9"/>
      <c r="I10" s="9">
        <f t="shared" ref="I10:I15" si="0">G10+H10</f>
        <v>0</v>
      </c>
      <c r="J10" s="9">
        <f>F10</f>
        <v>0</v>
      </c>
      <c r="K10" s="104">
        <v>0</v>
      </c>
      <c r="L10" s="9">
        <f t="shared" ref="L10:L15" si="1">F10-J10</f>
        <v>0</v>
      </c>
      <c r="M10" s="9">
        <f t="shared" ref="M10:N15" si="2">I10-J10</f>
        <v>0</v>
      </c>
      <c r="N10" s="9">
        <f t="shared" si="2"/>
        <v>0</v>
      </c>
    </row>
    <row r="11" spans="1:14" s="5" customFormat="1" ht="33.75" customHeight="1" x14ac:dyDescent="0.2">
      <c r="A11" s="9">
        <v>3</v>
      </c>
      <c r="B11" s="26" t="s">
        <v>105</v>
      </c>
      <c r="C11" s="9"/>
      <c r="D11" s="9"/>
      <c r="E11" s="9"/>
      <c r="F11" s="9"/>
      <c r="G11" s="9"/>
      <c r="H11" s="9"/>
      <c r="I11" s="9">
        <f t="shared" si="0"/>
        <v>0</v>
      </c>
      <c r="J11" s="9">
        <f t="shared" ref="J11:J15" si="3">F11</f>
        <v>0</v>
      </c>
      <c r="K11" s="104">
        <v>0</v>
      </c>
      <c r="L11" s="9">
        <f t="shared" si="1"/>
        <v>0</v>
      </c>
      <c r="M11" s="9">
        <f t="shared" si="2"/>
        <v>0</v>
      </c>
      <c r="N11" s="9">
        <f t="shared" si="2"/>
        <v>0</v>
      </c>
    </row>
    <row r="12" spans="1:14" s="5" customFormat="1" ht="33.75" customHeight="1" x14ac:dyDescent="0.2">
      <c r="A12" s="9">
        <v>4</v>
      </c>
      <c r="B12" s="60" t="s">
        <v>106</v>
      </c>
      <c r="C12" s="9"/>
      <c r="D12" s="9"/>
      <c r="E12" s="9"/>
      <c r="F12" s="9"/>
      <c r="G12" s="9"/>
      <c r="H12" s="9"/>
      <c r="I12" s="9">
        <f t="shared" si="0"/>
        <v>0</v>
      </c>
      <c r="J12" s="9">
        <f t="shared" si="3"/>
        <v>0</v>
      </c>
      <c r="K12" s="104">
        <v>0</v>
      </c>
      <c r="L12" s="9">
        <f t="shared" si="1"/>
        <v>0</v>
      </c>
      <c r="M12" s="9">
        <f t="shared" si="2"/>
        <v>0</v>
      </c>
      <c r="N12" s="9">
        <f t="shared" si="2"/>
        <v>0</v>
      </c>
    </row>
    <row r="13" spans="1:14" s="5" customFormat="1" ht="33.75" customHeight="1" x14ac:dyDescent="0.2">
      <c r="A13" s="9">
        <v>5</v>
      </c>
      <c r="B13" s="60" t="s">
        <v>107</v>
      </c>
      <c r="C13" s="9"/>
      <c r="D13" s="9"/>
      <c r="E13" s="9"/>
      <c r="F13" s="9"/>
      <c r="G13" s="9"/>
      <c r="H13" s="9"/>
      <c r="I13" s="9">
        <f t="shared" si="0"/>
        <v>0</v>
      </c>
      <c r="J13" s="9">
        <f t="shared" si="3"/>
        <v>0</v>
      </c>
      <c r="K13" s="104">
        <v>0</v>
      </c>
      <c r="L13" s="9">
        <f t="shared" si="1"/>
        <v>0</v>
      </c>
      <c r="M13" s="9">
        <f t="shared" si="2"/>
        <v>0</v>
      </c>
      <c r="N13" s="9">
        <f t="shared" si="2"/>
        <v>0</v>
      </c>
    </row>
    <row r="14" spans="1:14" s="5" customFormat="1" ht="33.75" customHeight="1" x14ac:dyDescent="0.2">
      <c r="A14" s="9">
        <v>6</v>
      </c>
      <c r="B14" s="60" t="s">
        <v>108</v>
      </c>
      <c r="C14" s="9"/>
      <c r="D14" s="9"/>
      <c r="E14" s="9"/>
      <c r="F14" s="9"/>
      <c r="G14" s="9"/>
      <c r="H14" s="9"/>
      <c r="I14" s="9">
        <f t="shared" si="0"/>
        <v>0</v>
      </c>
      <c r="J14" s="9">
        <f t="shared" si="3"/>
        <v>0</v>
      </c>
      <c r="K14" s="104">
        <v>0</v>
      </c>
      <c r="L14" s="9">
        <f t="shared" si="1"/>
        <v>0</v>
      </c>
      <c r="M14" s="9">
        <f t="shared" si="2"/>
        <v>0</v>
      </c>
      <c r="N14" s="9">
        <f t="shared" si="2"/>
        <v>0</v>
      </c>
    </row>
    <row r="15" spans="1:14" s="5" customFormat="1" ht="33.75" customHeight="1" x14ac:dyDescent="0.2">
      <c r="A15" s="9">
        <v>7</v>
      </c>
      <c r="B15" s="60" t="s">
        <v>109</v>
      </c>
      <c r="C15" s="9"/>
      <c r="D15" s="9"/>
      <c r="E15" s="9"/>
      <c r="F15" s="9"/>
      <c r="G15" s="9"/>
      <c r="H15" s="9"/>
      <c r="I15" s="9">
        <f t="shared" si="0"/>
        <v>0</v>
      </c>
      <c r="J15" s="9">
        <f t="shared" si="3"/>
        <v>0</v>
      </c>
      <c r="K15" s="104">
        <v>0</v>
      </c>
      <c r="L15" s="9">
        <f t="shared" si="1"/>
        <v>0</v>
      </c>
      <c r="M15" s="9">
        <f t="shared" si="2"/>
        <v>0</v>
      </c>
      <c r="N15" s="9">
        <f t="shared" si="2"/>
        <v>0</v>
      </c>
    </row>
    <row r="16" spans="1:14" s="5" customFormat="1" ht="30" customHeight="1" x14ac:dyDescent="0.2">
      <c r="A16" s="9"/>
      <c r="B16" s="9" t="s">
        <v>30</v>
      </c>
      <c r="C16" s="9">
        <f>SUM(C9:C15)</f>
        <v>0</v>
      </c>
      <c r="D16" s="9">
        <f t="shared" ref="D16:N16" si="4">SUM(D9:D15)</f>
        <v>0</v>
      </c>
      <c r="E16" s="9">
        <f t="shared" si="4"/>
        <v>0</v>
      </c>
      <c r="F16" s="9">
        <f t="shared" si="4"/>
        <v>0</v>
      </c>
      <c r="G16" s="9">
        <f t="shared" si="4"/>
        <v>0</v>
      </c>
      <c r="H16" s="9">
        <f t="shared" si="4"/>
        <v>0</v>
      </c>
      <c r="I16" s="9">
        <f t="shared" si="4"/>
        <v>0</v>
      </c>
      <c r="J16" s="9">
        <f t="shared" si="4"/>
        <v>0</v>
      </c>
      <c r="K16" s="9">
        <f t="shared" si="4"/>
        <v>0</v>
      </c>
      <c r="L16" s="9">
        <f t="shared" si="4"/>
        <v>0</v>
      </c>
      <c r="M16" s="9">
        <f t="shared" si="4"/>
        <v>0</v>
      </c>
      <c r="N16" s="9">
        <f t="shared" si="4"/>
        <v>0</v>
      </c>
    </row>
    <row r="21" spans="12:12" ht="15.75" x14ac:dyDescent="0.25">
      <c r="L21" s="32"/>
    </row>
    <row r="22" spans="12:12" ht="15.75" x14ac:dyDescent="0.25">
      <c r="L22" s="32"/>
    </row>
    <row r="23" spans="12:12" ht="15.75" x14ac:dyDescent="0.25">
      <c r="L23" s="32"/>
    </row>
    <row r="24" spans="12:12" ht="15.75" x14ac:dyDescent="0.25">
      <c r="L24" s="32"/>
    </row>
  </sheetData>
  <mergeCells count="16">
    <mergeCell ref="A4:C4"/>
    <mergeCell ref="D4:N4"/>
    <mergeCell ref="A1:L1"/>
    <mergeCell ref="M1:N1"/>
    <mergeCell ref="A2:L2"/>
    <mergeCell ref="M2:N2"/>
    <mergeCell ref="A3:N3"/>
    <mergeCell ref="G6:I6"/>
    <mergeCell ref="J6:J7"/>
    <mergeCell ref="K6:K7"/>
    <mergeCell ref="L6:N6"/>
    <mergeCell ref="A5:C5"/>
    <mergeCell ref="A6:A7"/>
    <mergeCell ref="B6:B7"/>
    <mergeCell ref="C6:E6"/>
    <mergeCell ref="F6:F7"/>
  </mergeCells>
  <pageMargins left="0.31496062992125984" right="0.15748031496062992" top="0.6692913385826772" bottom="0.98425196850393704" header="0.51181102362204722" footer="0.51181102362204722"/>
  <pageSetup orientation="landscape" r:id="rId1"/>
  <headerFooter alignWithMargins="0">
    <oddFooter>&amp;LExcel Sheet Created by Sandeep Sharma, Principal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1"/>
  <sheetViews>
    <sheetView topLeftCell="A8" workbookViewId="0">
      <selection activeCell="A9" sqref="A9:XFD13"/>
    </sheetView>
  </sheetViews>
  <sheetFormatPr defaultRowHeight="12.75" x14ac:dyDescent="0.2"/>
  <cols>
    <col min="2" max="2" width="14.42578125" customWidth="1"/>
    <col min="3" max="3" width="14" customWidth="1"/>
    <col min="4" max="4" width="18.7109375" customWidth="1"/>
    <col min="5" max="5" width="12.85546875" customWidth="1"/>
    <col min="6" max="6" width="13.85546875" customWidth="1"/>
    <col min="7" max="9" width="16.28515625" customWidth="1"/>
  </cols>
  <sheetData>
    <row r="1" spans="1:9" ht="26.25" customHeight="1" x14ac:dyDescent="0.2">
      <c r="A1" s="194" t="str">
        <f>'10(GA3)'!D4</f>
        <v xml:space="preserve">dk;kZy; %&amp; iz/kkukpk;Z] jktdh; mPp ek/;fed fo|ky;] tho.knslj ¼pw:½ </v>
      </c>
      <c r="B1" s="194"/>
      <c r="C1" s="194"/>
      <c r="D1" s="194"/>
      <c r="E1" s="194"/>
      <c r="F1" s="194"/>
      <c r="G1" s="194"/>
      <c r="H1" s="194"/>
      <c r="I1" s="194"/>
    </row>
    <row r="2" spans="1:9" ht="16.5" x14ac:dyDescent="0.25">
      <c r="B2" s="1"/>
      <c r="C2" s="1"/>
    </row>
    <row r="3" spans="1:9" ht="19.5" x14ac:dyDescent="0.3">
      <c r="A3" s="195" t="s">
        <v>6</v>
      </c>
      <c r="B3" s="195"/>
      <c r="C3" s="195"/>
      <c r="D3" s="195"/>
      <c r="E3" s="195"/>
      <c r="F3" s="195"/>
      <c r="G3" s="195"/>
      <c r="H3" s="195"/>
      <c r="I3" s="195"/>
    </row>
    <row r="4" spans="1:9" ht="16.5" customHeight="1" x14ac:dyDescent="0.2">
      <c r="A4" s="69" t="str">
        <f>'10(GA3)'!D5</f>
        <v>Office Id :- 26368</v>
      </c>
      <c r="B4" s="69"/>
      <c r="C4" s="69"/>
      <c r="D4" s="69"/>
      <c r="E4" s="69"/>
      <c r="F4" s="69" t="str">
        <f>'10(GA3)'!G5</f>
        <v>Budget Head :- 2202-02-109-27-01 (State Fund)</v>
      </c>
      <c r="G4" s="69"/>
      <c r="H4" s="69"/>
      <c r="I4" s="69"/>
    </row>
    <row r="5" spans="1:9" ht="19.5" x14ac:dyDescent="0.3">
      <c r="A5" s="193" t="s">
        <v>38</v>
      </c>
      <c r="B5" s="193"/>
      <c r="C5" s="193"/>
      <c r="D5" s="193"/>
      <c r="E5" s="193"/>
      <c r="F5" s="193"/>
      <c r="G5" s="193"/>
      <c r="H5" s="193"/>
      <c r="I5" s="193"/>
    </row>
    <row r="6" spans="1:9" s="28" customFormat="1" ht="39" customHeight="1" x14ac:dyDescent="0.2">
      <c r="A6" s="160" t="s">
        <v>39</v>
      </c>
      <c r="B6" s="160" t="s">
        <v>0</v>
      </c>
      <c r="C6" s="169" t="s">
        <v>40</v>
      </c>
      <c r="D6" s="160" t="s">
        <v>1</v>
      </c>
      <c r="E6" s="160" t="s">
        <v>171</v>
      </c>
      <c r="F6" s="160" t="s">
        <v>41</v>
      </c>
      <c r="G6" s="160" t="s">
        <v>2</v>
      </c>
      <c r="H6" s="160"/>
      <c r="I6" s="160" t="s">
        <v>238</v>
      </c>
    </row>
    <row r="7" spans="1:9" s="28" customFormat="1" ht="37.5" x14ac:dyDescent="0.2">
      <c r="A7" s="160"/>
      <c r="B7" s="160"/>
      <c r="C7" s="170"/>
      <c r="D7" s="160"/>
      <c r="E7" s="160"/>
      <c r="F7" s="160"/>
      <c r="G7" s="73" t="s">
        <v>3</v>
      </c>
      <c r="H7" s="73" t="s">
        <v>4</v>
      </c>
      <c r="I7" s="160"/>
    </row>
    <row r="8" spans="1:9" s="28" customFormat="1" ht="18.75" x14ac:dyDescent="0.2">
      <c r="A8" s="27">
        <v>1</v>
      </c>
      <c r="B8" s="22">
        <v>2</v>
      </c>
      <c r="C8" s="27">
        <v>3</v>
      </c>
      <c r="D8" s="22">
        <v>4</v>
      </c>
      <c r="E8" s="27">
        <v>5</v>
      </c>
      <c r="F8" s="22">
        <v>6</v>
      </c>
      <c r="G8" s="27">
        <v>7</v>
      </c>
      <c r="H8" s="22">
        <v>8</v>
      </c>
      <c r="I8" s="27">
        <v>9</v>
      </c>
    </row>
    <row r="9" spans="1:9" s="4" customFormat="1" ht="42.75" customHeight="1" x14ac:dyDescent="0.2">
      <c r="A9" s="147"/>
      <c r="B9" s="151"/>
      <c r="C9" s="97"/>
      <c r="D9" s="16"/>
      <c r="E9" s="16"/>
      <c r="F9" s="16"/>
      <c r="G9" s="16"/>
      <c r="H9" s="16"/>
      <c r="I9" s="16"/>
    </row>
    <row r="10" spans="1:9" s="4" customFormat="1" ht="42.75" customHeight="1" x14ac:dyDescent="0.2">
      <c r="A10" s="147"/>
      <c r="B10" s="151"/>
      <c r="C10" s="97"/>
      <c r="D10" s="16"/>
      <c r="E10" s="16"/>
      <c r="F10" s="16"/>
      <c r="G10" s="16"/>
      <c r="H10" s="16"/>
      <c r="I10" s="16"/>
    </row>
    <row r="11" spans="1:9" s="4" customFormat="1" ht="42.75" customHeight="1" x14ac:dyDescent="0.2">
      <c r="A11" s="147"/>
      <c r="B11" s="151"/>
      <c r="C11" s="97"/>
      <c r="D11" s="16"/>
      <c r="E11" s="16"/>
      <c r="F11" s="16"/>
      <c r="G11" s="16"/>
      <c r="H11" s="16"/>
      <c r="I11" s="16"/>
    </row>
    <row r="12" spans="1:9" s="4" customFormat="1" ht="42.75" customHeight="1" x14ac:dyDescent="0.2">
      <c r="A12" s="147"/>
      <c r="B12" s="151"/>
      <c r="C12" s="97"/>
      <c r="D12" s="16"/>
      <c r="E12" s="16"/>
      <c r="F12" s="16"/>
      <c r="G12" s="16"/>
      <c r="H12" s="16"/>
      <c r="I12" s="16"/>
    </row>
    <row r="13" spans="1:9" s="4" customFormat="1" ht="42.75" customHeight="1" x14ac:dyDescent="0.2">
      <c r="A13" s="147"/>
      <c r="B13" s="151"/>
      <c r="C13" s="97"/>
      <c r="D13" s="16"/>
      <c r="E13" s="16"/>
      <c r="F13" s="16"/>
      <c r="G13" s="16"/>
      <c r="H13" s="16"/>
      <c r="I13" s="16"/>
    </row>
    <row r="14" spans="1:9" s="5" customFormat="1" ht="30.75" customHeight="1" x14ac:dyDescent="0.2">
      <c r="A14" s="26"/>
      <c r="B14" s="7"/>
      <c r="C14" s="22"/>
      <c r="D14" s="7"/>
      <c r="E14" s="22" t="s">
        <v>5</v>
      </c>
      <c r="F14" s="8">
        <f>SUM(F9:F13)</f>
        <v>0</v>
      </c>
      <c r="G14" s="8">
        <f>SUM(G9:G13)</f>
        <v>0</v>
      </c>
      <c r="H14" s="8">
        <f>SUM(H9:H13)</f>
        <v>0</v>
      </c>
      <c r="I14" s="8">
        <f>SUM(I9:I13)</f>
        <v>0</v>
      </c>
    </row>
    <row r="15" spans="1:9" ht="20.25" x14ac:dyDescent="0.3">
      <c r="B15" s="3"/>
      <c r="C15" s="3"/>
    </row>
    <row r="16" spans="1:9" ht="20.25" x14ac:dyDescent="0.3">
      <c r="B16" s="3"/>
      <c r="C16" s="3"/>
    </row>
    <row r="17" spans="2:9" ht="20.25" x14ac:dyDescent="0.3">
      <c r="B17" s="3"/>
      <c r="C17" s="3"/>
    </row>
    <row r="18" spans="2:9" ht="12.75" customHeight="1" x14ac:dyDescent="0.25">
      <c r="G18" s="192"/>
      <c r="H18" s="192"/>
      <c r="I18" s="192"/>
    </row>
    <row r="19" spans="2:9" ht="12.75" customHeight="1" x14ac:dyDescent="0.25">
      <c r="G19" s="192"/>
      <c r="H19" s="192"/>
      <c r="I19" s="192"/>
    </row>
    <row r="20" spans="2:9" ht="12.75" customHeight="1" x14ac:dyDescent="0.25">
      <c r="G20" s="192"/>
      <c r="H20" s="192"/>
      <c r="I20" s="192"/>
    </row>
    <row r="21" spans="2:9" ht="12.75" customHeight="1" x14ac:dyDescent="0.25">
      <c r="G21" s="192"/>
      <c r="H21" s="192"/>
      <c r="I21" s="192"/>
    </row>
  </sheetData>
  <mergeCells count="15">
    <mergeCell ref="A5:I5"/>
    <mergeCell ref="A1:I1"/>
    <mergeCell ref="G19:I19"/>
    <mergeCell ref="A3:I3"/>
    <mergeCell ref="A6:A7"/>
    <mergeCell ref="G20:I20"/>
    <mergeCell ref="G21:I21"/>
    <mergeCell ref="B6:B7"/>
    <mergeCell ref="D6:D7"/>
    <mergeCell ref="E6:E7"/>
    <mergeCell ref="G18:I18"/>
    <mergeCell ref="F6:F7"/>
    <mergeCell ref="I6:I7"/>
    <mergeCell ref="C6:C7"/>
    <mergeCell ref="G6:H6"/>
  </mergeCells>
  <phoneticPr fontId="7" type="noConversion"/>
  <pageMargins left="0.96" right="0.28999999999999998" top="0.66" bottom="0.8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7"/>
  <sheetViews>
    <sheetView workbookViewId="0">
      <selection activeCell="I9" sqref="I9"/>
    </sheetView>
  </sheetViews>
  <sheetFormatPr defaultRowHeight="12.75" x14ac:dyDescent="0.2"/>
  <cols>
    <col min="1" max="1" width="4.28515625" customWidth="1"/>
    <col min="2" max="2" width="6.7109375" customWidth="1"/>
    <col min="3" max="3" width="13.28515625" customWidth="1"/>
    <col min="4" max="4" width="10.7109375" customWidth="1"/>
  </cols>
  <sheetData>
    <row r="1" spans="1:18" ht="26.25" customHeight="1" x14ac:dyDescent="0.2">
      <c r="A1" s="197" t="str">
        <f>'1A'!A1:I1</f>
        <v xml:space="preserve">dk;kZy; %&amp; iz/kkukpk;Z] jktdh; mPp ek/;fed fo|ky;] tho.knslj ¼pw:½ 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</row>
    <row r="2" spans="1:18" ht="16.5" x14ac:dyDescent="0.25">
      <c r="B2" s="1"/>
      <c r="C2" s="1"/>
    </row>
    <row r="3" spans="1:18" ht="19.5" x14ac:dyDescent="0.3">
      <c r="A3" s="195" t="s">
        <v>9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</row>
    <row r="4" spans="1:18" ht="16.5" customHeight="1" x14ac:dyDescent="0.2">
      <c r="A4" s="135" t="str">
        <f>'1A'!A4:I4</f>
        <v>Office Id :- 26368</v>
      </c>
      <c r="B4" s="58"/>
      <c r="C4" s="58"/>
      <c r="D4" s="58"/>
      <c r="E4" s="58"/>
      <c r="F4" s="58"/>
      <c r="G4" s="58"/>
      <c r="H4" s="58"/>
      <c r="I4" s="58" t="str">
        <f>'1A'!F4</f>
        <v>Budget Head :- 2202-02-109-27-01 (State Fund)</v>
      </c>
      <c r="J4" s="58"/>
      <c r="K4" s="58"/>
      <c r="L4" s="58"/>
      <c r="M4" s="58"/>
      <c r="N4" s="58"/>
      <c r="O4" s="58"/>
      <c r="P4" s="58"/>
      <c r="Q4" s="58"/>
      <c r="R4" s="58"/>
    </row>
    <row r="5" spans="1:18" ht="20.25" x14ac:dyDescent="0.3">
      <c r="A5" s="198" t="s">
        <v>10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</row>
    <row r="6" spans="1:18" ht="16.5" x14ac:dyDescent="0.25">
      <c r="B6" s="1"/>
      <c r="C6" s="1"/>
    </row>
    <row r="7" spans="1:18" s="4" customFormat="1" ht="114" customHeight="1" x14ac:dyDescent="0.2">
      <c r="A7" s="20" t="s">
        <v>39</v>
      </c>
      <c r="B7" s="20" t="s">
        <v>0</v>
      </c>
      <c r="C7" s="20" t="s">
        <v>40</v>
      </c>
      <c r="D7" s="73" t="s">
        <v>1</v>
      </c>
      <c r="E7" s="73" t="s">
        <v>171</v>
      </c>
      <c r="F7" s="73" t="s">
        <v>42</v>
      </c>
      <c r="G7" s="73" t="s">
        <v>43</v>
      </c>
      <c r="H7" s="73" t="s">
        <v>44</v>
      </c>
      <c r="I7" s="73" t="s">
        <v>45</v>
      </c>
      <c r="J7" s="73" t="s">
        <v>44</v>
      </c>
      <c r="K7" s="73" t="s">
        <v>46</v>
      </c>
      <c r="L7" s="73" t="s">
        <v>44</v>
      </c>
      <c r="M7" s="73" t="s">
        <v>47</v>
      </c>
      <c r="N7" s="73" t="s">
        <v>44</v>
      </c>
      <c r="O7" s="73" t="s">
        <v>48</v>
      </c>
      <c r="P7" s="73" t="s">
        <v>44</v>
      </c>
      <c r="Q7" s="73" t="s">
        <v>49</v>
      </c>
      <c r="R7" s="73" t="s">
        <v>44</v>
      </c>
    </row>
    <row r="8" spans="1:18" s="29" customFormat="1" ht="16.5" x14ac:dyDescent="0.2">
      <c r="A8" s="27">
        <v>1</v>
      </c>
      <c r="B8" s="20">
        <v>2</v>
      </c>
      <c r="C8" s="27">
        <v>3</v>
      </c>
      <c r="D8" s="20">
        <v>4</v>
      </c>
      <c r="E8" s="27">
        <v>5</v>
      </c>
      <c r="F8" s="20">
        <v>6</v>
      </c>
      <c r="G8" s="27">
        <v>7</v>
      </c>
      <c r="H8" s="20">
        <v>8</v>
      </c>
      <c r="I8" s="27">
        <v>9</v>
      </c>
      <c r="J8" s="20">
        <v>10</v>
      </c>
      <c r="K8" s="27">
        <v>11</v>
      </c>
      <c r="L8" s="27">
        <v>12</v>
      </c>
      <c r="M8" s="20">
        <v>13</v>
      </c>
      <c r="N8" s="27">
        <v>14</v>
      </c>
      <c r="O8" s="20">
        <v>15</v>
      </c>
      <c r="P8" s="27">
        <v>16</v>
      </c>
      <c r="Q8" s="20">
        <v>17</v>
      </c>
      <c r="R8" s="27">
        <v>18</v>
      </c>
    </row>
    <row r="9" spans="1:18" s="5" customFormat="1" ht="44.25" customHeight="1" x14ac:dyDescent="0.2">
      <c r="A9" s="26"/>
      <c r="B9" s="94"/>
      <c r="C9" s="22"/>
      <c r="D9" s="95" t="s">
        <v>79</v>
      </c>
      <c r="E9" s="95" t="s">
        <v>79</v>
      </c>
      <c r="F9" s="95" t="s">
        <v>79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</row>
    <row r="10" spans="1:18" s="5" customFormat="1" ht="24.75" customHeight="1" x14ac:dyDescent="0.2">
      <c r="A10" s="26"/>
      <c r="B10" s="20"/>
      <c r="C10" s="20"/>
      <c r="D10" s="20"/>
      <c r="E10" s="20" t="s">
        <v>5</v>
      </c>
      <c r="F10" s="21">
        <f>SUM(F9:F9)</f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SUM(M9:M9)</f>
        <v>0</v>
      </c>
      <c r="N10" s="21">
        <f>SUM(N9:N9)</f>
        <v>0</v>
      </c>
      <c r="O10" s="21">
        <v>0</v>
      </c>
      <c r="P10" s="21">
        <v>0</v>
      </c>
      <c r="Q10" s="21">
        <v>0</v>
      </c>
      <c r="R10" s="21">
        <v>0</v>
      </c>
    </row>
    <row r="11" spans="1:18" ht="20.25" x14ac:dyDescent="0.3">
      <c r="B11" s="3"/>
      <c r="C11" s="3"/>
    </row>
    <row r="12" spans="1:18" s="5" customFormat="1" ht="45.75" customHeight="1" x14ac:dyDescent="0.2">
      <c r="A12" s="196" t="s">
        <v>11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</row>
    <row r="13" spans="1:18" ht="20.25" x14ac:dyDescent="0.2"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</row>
    <row r="14" spans="1:18" ht="12.75" customHeight="1" x14ac:dyDescent="0.25">
      <c r="L14" s="192"/>
      <c r="M14" s="192"/>
      <c r="N14" s="192"/>
    </row>
    <row r="15" spans="1:18" ht="12.75" customHeight="1" x14ac:dyDescent="0.25">
      <c r="L15" s="192"/>
      <c r="M15" s="192"/>
      <c r="N15" s="192"/>
    </row>
    <row r="16" spans="1:18" ht="12.75" customHeight="1" x14ac:dyDescent="0.25">
      <c r="L16" s="192"/>
      <c r="M16" s="192"/>
      <c r="N16" s="192"/>
    </row>
    <row r="17" spans="12:14" ht="12.75" customHeight="1" x14ac:dyDescent="0.25">
      <c r="L17" s="192"/>
      <c r="M17" s="192"/>
      <c r="N17" s="192"/>
    </row>
  </sheetData>
  <mergeCells count="9">
    <mergeCell ref="L17:N17"/>
    <mergeCell ref="B13:O13"/>
    <mergeCell ref="A12:R12"/>
    <mergeCell ref="A1:R1"/>
    <mergeCell ref="L14:N14"/>
    <mergeCell ref="L15:N15"/>
    <mergeCell ref="L16:N16"/>
    <mergeCell ref="A3:R3"/>
    <mergeCell ref="A5:R5"/>
  </mergeCells>
  <phoneticPr fontId="7" type="noConversion"/>
  <pageMargins left="0.32" right="0.23622047244094491" top="0.35433070866141736" bottom="0.55118110236220474" header="0.27559055118110237" footer="0.51181102362204722"/>
  <pageSetup paperSize="9" scale="8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A9" sqref="A9:XFD9"/>
    </sheetView>
  </sheetViews>
  <sheetFormatPr defaultRowHeight="12.75" x14ac:dyDescent="0.2"/>
  <cols>
    <col min="2" max="6" width="20.42578125" customWidth="1"/>
  </cols>
  <sheetData>
    <row r="1" spans="1:7" s="30" customFormat="1" ht="23.25" x14ac:dyDescent="0.3">
      <c r="A1" s="176" t="str">
        <f>'1B'!A1:R1</f>
        <v xml:space="preserve">dk;kZy; %&amp; iz/kkukpk;Z] jktdh; mPp ek/;fed fo|ky;] tho.knslj ¼pw:½ </v>
      </c>
      <c r="B1" s="176"/>
      <c r="C1" s="176"/>
      <c r="D1" s="176"/>
      <c r="E1" s="176"/>
      <c r="F1" s="176"/>
    </row>
    <row r="2" spans="1:7" s="30" customFormat="1" ht="18.75" x14ac:dyDescent="0.3"/>
    <row r="3" spans="1:7" s="30" customFormat="1" ht="18.75" x14ac:dyDescent="0.3">
      <c r="A3" s="200" t="s">
        <v>6</v>
      </c>
      <c r="B3" s="200"/>
      <c r="C3" s="200"/>
      <c r="D3" s="200"/>
      <c r="E3" s="200"/>
      <c r="F3" s="200"/>
      <c r="G3" s="108"/>
    </row>
    <row r="4" spans="1:7" s="30" customFormat="1" ht="18.75" x14ac:dyDescent="0.3">
      <c r="A4" s="136" t="str">
        <f>'1B'!A4:R4</f>
        <v>Office Id :- 26368</v>
      </c>
      <c r="B4" s="136"/>
      <c r="C4" s="136"/>
      <c r="D4" s="136" t="str">
        <f>'1B'!I4</f>
        <v>Budget Head :- 2202-02-109-27-01 (State Fund)</v>
      </c>
      <c r="E4" s="136"/>
      <c r="F4" s="136"/>
    </row>
    <row r="5" spans="1:7" s="30" customFormat="1" ht="18.75" x14ac:dyDescent="0.3">
      <c r="A5" s="199" t="s">
        <v>149</v>
      </c>
      <c r="B5" s="199"/>
      <c r="C5" s="199"/>
      <c r="D5" s="199"/>
      <c r="E5" s="199"/>
      <c r="F5" s="199"/>
    </row>
    <row r="6" spans="1:7" s="30" customFormat="1" ht="18.75" x14ac:dyDescent="0.3"/>
    <row r="7" spans="1:7" s="11" customFormat="1" ht="102.75" customHeight="1" x14ac:dyDescent="0.2">
      <c r="A7" s="24" t="s">
        <v>39</v>
      </c>
      <c r="B7" s="24" t="s">
        <v>0</v>
      </c>
      <c r="C7" s="24" t="s">
        <v>40</v>
      </c>
      <c r="D7" s="24" t="s">
        <v>1</v>
      </c>
      <c r="E7" s="24" t="s">
        <v>8</v>
      </c>
      <c r="F7" s="24" t="s">
        <v>177</v>
      </c>
    </row>
    <row r="8" spans="1:7" s="11" customFormat="1" ht="18.75" x14ac:dyDescent="0.3">
      <c r="A8" s="24">
        <v>1</v>
      </c>
      <c r="B8" s="24">
        <v>2</v>
      </c>
      <c r="C8" s="23">
        <v>3</v>
      </c>
      <c r="D8" s="24">
        <v>4</v>
      </c>
      <c r="E8" s="24">
        <v>5</v>
      </c>
      <c r="F8" s="24">
        <v>6</v>
      </c>
    </row>
    <row r="9" spans="1:7" s="10" customFormat="1" ht="100.5" customHeight="1" x14ac:dyDescent="0.2">
      <c r="A9" s="97">
        <v>1</v>
      </c>
      <c r="B9" s="97"/>
      <c r="C9" s="97"/>
      <c r="D9" s="96" t="s">
        <v>164</v>
      </c>
      <c r="E9" s="96" t="s">
        <v>164</v>
      </c>
      <c r="F9" s="96" t="s">
        <v>164</v>
      </c>
    </row>
    <row r="10" spans="1:7" s="30" customFormat="1" ht="18.75" x14ac:dyDescent="0.3"/>
    <row r="11" spans="1:7" s="30" customFormat="1" ht="18.75" x14ac:dyDescent="0.3"/>
    <row r="12" spans="1:7" s="30" customFormat="1" ht="18.75" x14ac:dyDescent="0.3"/>
    <row r="13" spans="1:7" s="30" customFormat="1" ht="18.75" x14ac:dyDescent="0.3"/>
    <row r="14" spans="1:7" s="30" customFormat="1" ht="18.75" x14ac:dyDescent="0.3"/>
    <row r="15" spans="1:7" s="30" customFormat="1" ht="18.75" x14ac:dyDescent="0.3"/>
    <row r="16" spans="1:7" s="30" customFormat="1" ht="18.75" x14ac:dyDescent="0.3"/>
    <row r="17" s="30" customFormat="1" ht="18.75" x14ac:dyDescent="0.3"/>
    <row r="18" s="30" customFormat="1" ht="18.75" x14ac:dyDescent="0.3"/>
    <row r="19" s="30" customFormat="1" ht="18.75" x14ac:dyDescent="0.3"/>
    <row r="20" s="30" customFormat="1" ht="18.75" x14ac:dyDescent="0.3"/>
    <row r="21" s="30" customFormat="1" ht="18.75" x14ac:dyDescent="0.3"/>
    <row r="22" s="30" customFormat="1" ht="18.75" x14ac:dyDescent="0.3"/>
    <row r="23" s="30" customFormat="1" ht="18.75" x14ac:dyDescent="0.3"/>
    <row r="24" s="30" customFormat="1" ht="18.75" x14ac:dyDescent="0.3"/>
    <row r="25" s="30" customFormat="1" ht="18.75" x14ac:dyDescent="0.3"/>
    <row r="26" s="30" customFormat="1" ht="18.75" x14ac:dyDescent="0.3"/>
    <row r="27" s="30" customFormat="1" ht="18.75" x14ac:dyDescent="0.3"/>
    <row r="28" s="30" customFormat="1" ht="18.75" x14ac:dyDescent="0.3"/>
    <row r="29" s="30" customFormat="1" ht="18.75" x14ac:dyDescent="0.3"/>
    <row r="30" s="30" customFormat="1" ht="18.75" x14ac:dyDescent="0.3"/>
    <row r="31" s="30" customFormat="1" ht="18.75" x14ac:dyDescent="0.3"/>
    <row r="32" s="30" customFormat="1" ht="18.75" x14ac:dyDescent="0.3"/>
    <row r="33" s="30" customFormat="1" ht="18.75" x14ac:dyDescent="0.3"/>
    <row r="34" s="30" customFormat="1" ht="18.75" x14ac:dyDescent="0.3"/>
  </sheetData>
  <mergeCells count="3">
    <mergeCell ref="A5:F5"/>
    <mergeCell ref="A1:F1"/>
    <mergeCell ref="A3:F3"/>
  </mergeCells>
  <pageMargins left="1.46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4"/>
  <sheetViews>
    <sheetView topLeftCell="A4" workbookViewId="0">
      <selection activeCell="A9" sqref="A9:XFD14"/>
    </sheetView>
  </sheetViews>
  <sheetFormatPr defaultRowHeight="12.75" x14ac:dyDescent="0.2"/>
  <cols>
    <col min="1" max="1" width="7" customWidth="1"/>
    <col min="2" max="2" width="12.28515625" customWidth="1"/>
    <col min="3" max="3" width="21.140625" customWidth="1"/>
    <col min="4" max="4" width="15.28515625" customWidth="1"/>
    <col min="5" max="5" width="16.7109375" customWidth="1"/>
    <col min="6" max="6" width="15.140625" customWidth="1"/>
    <col min="7" max="7" width="14.28515625" customWidth="1"/>
  </cols>
  <sheetData>
    <row r="1" spans="1:7" ht="26.25" x14ac:dyDescent="0.2">
      <c r="A1" s="194" t="str">
        <f>'1C '!A1:F1</f>
        <v xml:space="preserve">dk;kZy; %&amp; iz/kkukpk;Z] jktdh; mPp ek/;fed fo|ky;] tho.knslj ¼pw:½ </v>
      </c>
      <c r="B1" s="194"/>
      <c r="C1" s="194"/>
      <c r="D1" s="194"/>
      <c r="E1" s="194"/>
      <c r="F1" s="194"/>
      <c r="G1" s="194"/>
    </row>
    <row r="2" spans="1:7" ht="16.5" x14ac:dyDescent="0.25">
      <c r="A2" s="1"/>
      <c r="B2" s="1"/>
    </row>
    <row r="3" spans="1:7" ht="19.5" x14ac:dyDescent="0.3">
      <c r="A3" s="195" t="s">
        <v>9</v>
      </c>
      <c r="B3" s="195"/>
      <c r="C3" s="195"/>
      <c r="D3" s="195"/>
      <c r="E3" s="195"/>
      <c r="F3" s="195"/>
      <c r="G3" s="195"/>
    </row>
    <row r="4" spans="1:7" ht="27" customHeight="1" x14ac:dyDescent="0.2">
      <c r="A4" s="137" t="str">
        <f>'1C '!A4:F4</f>
        <v>Office Id :- 26368</v>
      </c>
      <c r="B4" s="137"/>
      <c r="C4" s="137"/>
      <c r="D4" s="137" t="str">
        <f>'1C '!D4</f>
        <v>Budget Head :- 2202-02-109-27-01 (State Fund)</v>
      </c>
      <c r="E4" s="137"/>
      <c r="F4" s="137"/>
      <c r="G4" s="137"/>
    </row>
    <row r="5" spans="1:7" ht="20.25" x14ac:dyDescent="0.3">
      <c r="A5" s="198" t="s">
        <v>51</v>
      </c>
      <c r="B5" s="198"/>
      <c r="C5" s="198"/>
      <c r="D5" s="198"/>
      <c r="E5" s="198"/>
      <c r="F5" s="198"/>
      <c r="G5" s="198"/>
    </row>
    <row r="7" spans="1:7" ht="39" x14ac:dyDescent="0.2">
      <c r="A7" s="89" t="s">
        <v>39</v>
      </c>
      <c r="B7" s="25" t="s">
        <v>50</v>
      </c>
      <c r="C7" s="6" t="s">
        <v>1</v>
      </c>
      <c r="D7" s="6" t="s">
        <v>13</v>
      </c>
      <c r="E7" s="6" t="s">
        <v>14</v>
      </c>
      <c r="F7" s="6" t="s">
        <v>15</v>
      </c>
      <c r="G7" s="6" t="s">
        <v>16</v>
      </c>
    </row>
    <row r="8" spans="1:7" ht="19.5" x14ac:dyDescent="0.2">
      <c r="A8" s="6">
        <v>1</v>
      </c>
      <c r="B8" s="25">
        <v>2</v>
      </c>
      <c r="C8" s="25">
        <v>3</v>
      </c>
      <c r="D8" s="25">
        <v>4</v>
      </c>
      <c r="E8" s="25">
        <v>5</v>
      </c>
      <c r="F8" s="25">
        <v>6</v>
      </c>
      <c r="G8" s="25">
        <v>7</v>
      </c>
    </row>
    <row r="9" spans="1:7" s="29" customFormat="1" ht="45" customHeight="1" x14ac:dyDescent="0.2">
      <c r="A9" s="146"/>
      <c r="B9" s="146"/>
      <c r="C9" s="146"/>
      <c r="D9" s="146"/>
      <c r="E9" s="146"/>
      <c r="F9" s="71"/>
      <c r="G9" s="146"/>
    </row>
    <row r="10" spans="1:7" s="29" customFormat="1" ht="45" customHeight="1" x14ac:dyDescent="0.2">
      <c r="A10" s="146"/>
      <c r="B10" s="146"/>
      <c r="C10" s="146"/>
      <c r="D10" s="146"/>
      <c r="E10" s="146"/>
      <c r="F10" s="71"/>
      <c r="G10" s="146"/>
    </row>
    <row r="11" spans="1:7" s="29" customFormat="1" ht="45" customHeight="1" x14ac:dyDescent="0.2">
      <c r="A11" s="146"/>
      <c r="B11" s="146"/>
      <c r="C11" s="146"/>
      <c r="D11" s="98"/>
      <c r="E11" s="146"/>
      <c r="F11" s="71"/>
      <c r="G11" s="146"/>
    </row>
    <row r="12" spans="1:7" s="29" customFormat="1" ht="45" customHeight="1" x14ac:dyDescent="0.2">
      <c r="A12" s="146"/>
      <c r="B12" s="146"/>
      <c r="C12" s="146"/>
      <c r="D12" s="146"/>
      <c r="E12" s="146"/>
      <c r="F12" s="71"/>
      <c r="G12" s="146"/>
    </row>
    <row r="13" spans="1:7" s="29" customFormat="1" ht="36.75" customHeight="1" x14ac:dyDescent="0.2">
      <c r="A13" s="146"/>
      <c r="B13" s="146"/>
      <c r="C13" s="146"/>
      <c r="D13" s="146"/>
      <c r="E13" s="146"/>
      <c r="F13" s="71"/>
      <c r="G13" s="146"/>
    </row>
    <row r="14" spans="1:7" s="29" customFormat="1" ht="33.75" customHeight="1" x14ac:dyDescent="0.2">
      <c r="A14" s="147"/>
      <c r="B14" s="147"/>
      <c r="C14" s="145"/>
      <c r="D14" s="145" t="s">
        <v>5</v>
      </c>
      <c r="E14" s="145">
        <f>SUM(E9:E13)</f>
        <v>0</v>
      </c>
      <c r="F14" s="145"/>
      <c r="G14" s="145"/>
    </row>
  </sheetData>
  <mergeCells count="3">
    <mergeCell ref="A3:G3"/>
    <mergeCell ref="A5:G5"/>
    <mergeCell ref="A1:G1"/>
  </mergeCells>
  <phoneticPr fontId="7" type="noConversion"/>
  <pageMargins left="1.96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8(GA1)</vt:lpstr>
      <vt:lpstr>summary</vt:lpstr>
      <vt:lpstr>8A</vt:lpstr>
      <vt:lpstr>9(GA2)</vt:lpstr>
      <vt:lpstr>10(GA3)</vt:lpstr>
      <vt:lpstr>1A</vt:lpstr>
      <vt:lpstr>1B</vt:lpstr>
      <vt:lpstr>1C </vt:lpstr>
      <vt:lpstr>1D</vt:lpstr>
      <vt:lpstr>2</vt:lpstr>
      <vt:lpstr>3</vt:lpstr>
      <vt:lpstr>4A</vt:lpstr>
      <vt:lpstr>4B</vt:lpstr>
      <vt:lpstr>5</vt:lpstr>
      <vt:lpstr>6</vt:lpstr>
      <vt:lpstr>'1A'!Print_Area</vt:lpstr>
      <vt:lpstr>'8(GA1)'!Print_Titles</vt:lpstr>
    </vt:vector>
  </TitlesOfParts>
  <Company>&lt;egyptian hak&gt;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Sandeep Sharma</dc:creator>
  <cp:lastModifiedBy>dell</cp:lastModifiedBy>
  <cp:lastPrinted>2023-08-19T16:08:37Z</cp:lastPrinted>
  <dcterms:created xsi:type="dcterms:W3CDTF">2011-08-25T05:43:32Z</dcterms:created>
  <dcterms:modified xsi:type="dcterms:W3CDTF">2023-08-19T16:25:00Z</dcterms:modified>
</cp:coreProperties>
</file>