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0115" windowHeight="7995"/>
  </bookViews>
  <sheets>
    <sheet name="Sheet1" sheetId="37" r:id="rId1"/>
  </sheets>
  <definedNames>
    <definedName name="_xlnm.Print_Area" localSheetId="0">Sheet1!$A$1:$K$49</definedName>
  </definedNames>
  <calcPr calcId="124519"/>
</workbook>
</file>

<file path=xl/calcChain.xml><?xml version="1.0" encoding="utf-8"?>
<calcChain xmlns="http://schemas.openxmlformats.org/spreadsheetml/2006/main">
  <c r="R8" i="37"/>
  <c r="S8" s="1"/>
  <c r="F8" s="1"/>
  <c r="J8"/>
  <c r="K8" s="1"/>
  <c r="E8"/>
  <c r="D8"/>
  <c r="R7"/>
  <c r="S7" s="1"/>
  <c r="F7" s="1"/>
  <c r="J7"/>
  <c r="K7" s="1"/>
  <c r="E7"/>
  <c r="D7"/>
  <c r="R25"/>
  <c r="S25" s="1"/>
  <c r="F25" s="1"/>
  <c r="J25"/>
  <c r="K25" s="1"/>
  <c r="E25"/>
  <c r="D25"/>
  <c r="R30"/>
  <c r="R11"/>
  <c r="R12"/>
  <c r="R13"/>
  <c r="R14"/>
  <c r="R15"/>
  <c r="R17"/>
  <c r="R23"/>
  <c r="R24"/>
  <c r="R18"/>
  <c r="R19"/>
  <c r="R20"/>
  <c r="R21"/>
  <c r="R22"/>
  <c r="R10"/>
  <c r="R16"/>
  <c r="R9"/>
  <c r="S16" l="1"/>
  <c r="F16" s="1"/>
  <c r="D16"/>
  <c r="E16"/>
  <c r="J16"/>
  <c r="K16" s="1"/>
  <c r="J11" l="1"/>
  <c r="J12"/>
  <c r="J13"/>
  <c r="J14"/>
  <c r="J15"/>
  <c r="J17"/>
  <c r="J23"/>
  <c r="J24"/>
  <c r="J18"/>
  <c r="J19"/>
  <c r="J20"/>
  <c r="J21"/>
  <c r="J22"/>
  <c r="J10"/>
  <c r="J9"/>
  <c r="K9" s="1"/>
  <c r="E11" l="1"/>
  <c r="E12"/>
  <c r="E13"/>
  <c r="E14"/>
  <c r="E15"/>
  <c r="E17"/>
  <c r="E23"/>
  <c r="E24"/>
  <c r="E18"/>
  <c r="E19"/>
  <c r="E20"/>
  <c r="E21"/>
  <c r="E22"/>
  <c r="E10"/>
  <c r="E9"/>
  <c r="D24"/>
  <c r="K24"/>
  <c r="S24"/>
  <c r="F24" s="1"/>
  <c r="D23"/>
  <c r="K23"/>
  <c r="S23"/>
  <c r="F23" s="1"/>
  <c r="D11"/>
  <c r="D12"/>
  <c r="D13"/>
  <c r="D14"/>
  <c r="D15"/>
  <c r="D17"/>
  <c r="D18"/>
  <c r="D19"/>
  <c r="D20"/>
  <c r="D21"/>
  <c r="D22"/>
  <c r="D10"/>
  <c r="D9"/>
  <c r="S30"/>
  <c r="S11"/>
  <c r="F11" s="1"/>
  <c r="S12"/>
  <c r="F12" s="1"/>
  <c r="S13"/>
  <c r="F13" s="1"/>
  <c r="S14"/>
  <c r="F14" s="1"/>
  <c r="S15"/>
  <c r="F15" s="1"/>
  <c r="S17"/>
  <c r="F17" s="1"/>
  <c r="S18"/>
  <c r="F18" s="1"/>
  <c r="S19"/>
  <c r="F19" s="1"/>
  <c r="S20"/>
  <c r="F20" s="1"/>
  <c r="S21"/>
  <c r="F21" s="1"/>
  <c r="S22"/>
  <c r="F22" s="1"/>
  <c r="S10"/>
  <c r="F10" s="1"/>
  <c r="S9"/>
  <c r="F9" s="1"/>
  <c r="K11"/>
  <c r="K12"/>
  <c r="K13"/>
  <c r="K14"/>
  <c r="K17"/>
  <c r="K18"/>
  <c r="K19"/>
  <c r="K20"/>
  <c r="K22"/>
  <c r="K10"/>
  <c r="I41"/>
  <c r="A41"/>
  <c r="I49"/>
  <c r="I48"/>
  <c r="I47"/>
  <c r="I46"/>
  <c r="K21"/>
  <c r="K15"/>
  <c r="Q5"/>
</calcChain>
</file>

<file path=xl/sharedStrings.xml><?xml version="1.0" encoding="utf-8"?>
<sst xmlns="http://schemas.openxmlformats.org/spreadsheetml/2006/main" count="123" uniqueCount="64">
  <si>
    <t>OFFICE-ORDER</t>
  </si>
  <si>
    <t>Name of the Employee</t>
  </si>
  <si>
    <t>Designation</t>
  </si>
  <si>
    <t>Service 
Period</t>
  </si>
  <si>
    <t>Ad-hoc
Bonus</t>
  </si>
  <si>
    <t>1 Year</t>
  </si>
  <si>
    <t>Copy to :</t>
  </si>
  <si>
    <t>1. Concerned Employee</t>
  </si>
  <si>
    <t>2. Account Section</t>
  </si>
  <si>
    <t>3. Office-Copy.</t>
  </si>
  <si>
    <t>"</t>
  </si>
  <si>
    <t>Teacher</t>
  </si>
  <si>
    <t>Pay Matrix Level</t>
  </si>
  <si>
    <t>Max.
innumerable
 Amount</t>
  </si>
  <si>
    <t>S.
No.</t>
  </si>
  <si>
    <t>L_10</t>
  </si>
  <si>
    <t>Month</t>
  </si>
  <si>
    <t>Bonus</t>
  </si>
  <si>
    <t>T.Bonus</t>
  </si>
  <si>
    <t>L_11</t>
  </si>
  <si>
    <t>L_12</t>
  </si>
  <si>
    <t>Principal cum PEEO</t>
  </si>
  <si>
    <t>Govt. Sr. Sec. School</t>
  </si>
  <si>
    <t>Lunchh (Churu)</t>
  </si>
  <si>
    <t>" Manju Sankholia</t>
  </si>
  <si>
    <t>Shri Mukesh Dudi</t>
  </si>
  <si>
    <t>Smt Saroj</t>
  </si>
  <si>
    <t>Shri Narendra Kumar Nayak</t>
  </si>
  <si>
    <t>" Mahavir Prasad</t>
  </si>
  <si>
    <t>Smt Sunita</t>
  </si>
  <si>
    <t>Shri Ganga Ram Meghwal</t>
  </si>
  <si>
    <t>" Shiv Lal Kulhari</t>
  </si>
  <si>
    <t>Sr.T.</t>
  </si>
  <si>
    <t xml:space="preserve">This is certified that :-     </t>
  </si>
  <si>
    <t>Sd-</t>
  </si>
  <si>
    <t>" Subhita</t>
  </si>
  <si>
    <t>" Jitendra Kumar</t>
  </si>
  <si>
    <t>Smt Bhagwani</t>
  </si>
  <si>
    <t>Shri Ved Pal</t>
  </si>
  <si>
    <t>Smt Jyoti Chabarwal</t>
  </si>
  <si>
    <t>Total 
emoluments on 31st March, 2022</t>
  </si>
  <si>
    <t>75% Cash Payment</t>
  </si>
  <si>
    <t>25% Deposited in GPF/GPF 2004</t>
  </si>
  <si>
    <t>Smt Vipina Kumawat</t>
  </si>
  <si>
    <t>" Mohit Singla</t>
  </si>
  <si>
    <t>Smt Babita</t>
  </si>
  <si>
    <t>Office-Principal cum PEEO, Govt. Senior Secondary School, Lunchh (Churu)</t>
  </si>
  <si>
    <t>Basic 
Pay</t>
  </si>
  <si>
    <t>(Shiv Shankar Sharma)</t>
  </si>
  <si>
    <t>The amount shown in this bill has not been drawn already.</t>
  </si>
  <si>
    <t xml:space="preserve">The ad-hoc bonus, for the Non-gazetted employees, drawing Grade Pay 4800/Pay Matrix Level_12 or less, is being drawn. </t>
  </si>
  <si>
    <t>No employee has been suspended, on leave without pay and retaired the period applied for.</t>
  </si>
  <si>
    <t>As mentioned in the order, ad hoc bonus amount is now being withdrawn under the rules.</t>
  </si>
  <si>
    <t>Smt Suman Kumari</t>
  </si>
  <si>
    <t>Shri Prabhu Ram</t>
  </si>
  <si>
    <t>" Bhanwar Lal Dhaka</t>
  </si>
  <si>
    <t>6 Month</t>
  </si>
  <si>
    <t>No. GSSS/Lunchh/Acct/Bonus/2023/</t>
  </si>
  <si>
    <r>
      <t>On the base of total emoluments occurring in this order will include basic pay, personal pay, deputation allowance and dearness allowance etc. on 31</t>
    </r>
    <r>
      <rPr>
        <vertAlign val="superscript"/>
        <sz val="14"/>
        <color theme="1"/>
        <rFont val="Times New Roman"/>
        <family val="1"/>
      </rPr>
      <t>st</t>
    </r>
    <r>
      <rPr>
        <sz val="14"/>
        <color theme="1"/>
        <rFont val="Times New Roman"/>
        <family val="1"/>
      </rPr>
      <t xml:space="preserve"> March 2023 and maximum enumerable Rs. 7000/- the ad-hoc bonus for session 2022-23 is being drawn in the nearest rupees amount. </t>
    </r>
  </si>
  <si>
    <r>
      <t>On 31</t>
    </r>
    <r>
      <rPr>
        <vertAlign val="superscript"/>
        <sz val="14"/>
        <color theme="1"/>
        <rFont val="Times New Roman"/>
        <family val="1"/>
      </rPr>
      <t>st</t>
    </r>
    <r>
      <rPr>
        <sz val="14"/>
        <color theme="1"/>
        <rFont val="Times New Roman"/>
        <family val="1"/>
      </rPr>
      <t xml:space="preserve"> March 2023, no employee service period is less than six months. </t>
    </r>
  </si>
  <si>
    <t xml:space="preserve">The ad-hoc bonus for the employees, who were in Government Service on 31-03-2023 and continuing in service on 1st April 2023, is being drawn.
</t>
  </si>
  <si>
    <t>"Amar.rtgh"</t>
  </si>
  <si>
    <t xml:space="preserve">         In compliance to Order No. F.6(5)FD(Rules)/2009, Jaipur Dated 31.10.2023 issued by the State Government of Rajasthan, the permission to draw the ad-hoc bonus for 30 days for the session 2022-23, is provided to the following non- gazetted employee :-</t>
  </si>
  <si>
    <t>Date : 31st October, 2023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</si>
</sst>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22"/>
      <color theme="1"/>
      <name val="Times New Roman"/>
      <family val="1"/>
    </font>
    <font>
      <sz val="12"/>
      <color theme="1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Calibri"/>
      <family val="2"/>
      <scheme val="minor"/>
    </font>
    <font>
      <u/>
      <sz val="20"/>
      <color theme="1"/>
      <name val="Times New Roman"/>
      <family val="1"/>
    </font>
    <font>
      <i/>
      <sz val="14"/>
      <name val="Times New Roman"/>
      <family val="1"/>
    </font>
    <font>
      <b/>
      <sz val="14"/>
      <name val="Vivaldi"/>
      <family val="4"/>
    </font>
    <font>
      <i/>
      <u/>
      <sz val="14"/>
      <color theme="1"/>
      <name val="Segoe Print"/>
    </font>
    <font>
      <vertAlign val="superscript"/>
      <sz val="14"/>
      <color theme="1"/>
      <name val="Times New Roman"/>
      <family val="1"/>
    </font>
    <font>
      <i/>
      <u/>
      <sz val="20"/>
      <color theme="1"/>
      <name val="Times New Roman"/>
      <family val="1"/>
    </font>
    <font>
      <i/>
      <sz val="14"/>
      <color theme="1"/>
      <name val="Segoe Script"/>
      <family val="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0" borderId="0" xfId="0" applyFont="1"/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right" vertical="top"/>
    </xf>
    <xf numFmtId="0" fontId="1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justify" vertical="justify" wrapText="1" readingOrder="1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top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top"/>
    </xf>
    <xf numFmtId="0" fontId="7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/>
    <xf numFmtId="0" fontId="1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/>
    <xf numFmtId="0" fontId="6" fillId="0" borderId="0" xfId="0" applyFont="1" applyFill="1" applyAlignment="1">
      <alignment horizontal="left" vertical="top"/>
    </xf>
    <xf numFmtId="0" fontId="7" fillId="0" borderId="0" xfId="0" applyFont="1" applyFill="1" applyBorder="1"/>
    <xf numFmtId="0" fontId="11" fillId="0" borderId="0" xfId="0" applyFont="1" applyFill="1" applyAlignment="1">
      <alignment horizontal="left" vertical="top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justify" vertical="justify" wrapText="1" readingOrder="1"/>
    </xf>
    <xf numFmtId="0" fontId="1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 readingOrder="1"/>
    </xf>
    <xf numFmtId="0" fontId="7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tabSelected="1" topLeftCell="C1" workbookViewId="0">
      <selection activeCell="M6" sqref="M6"/>
    </sheetView>
  </sheetViews>
  <sheetFormatPr defaultRowHeight="15"/>
  <cols>
    <col min="1" max="1" width="5.140625" customWidth="1"/>
    <col min="2" max="2" width="31" customWidth="1"/>
    <col min="3" max="3" width="9.7109375" customWidth="1"/>
    <col min="4" max="4" width="8.5703125" customWidth="1"/>
    <col min="5" max="5" width="10.7109375" customWidth="1"/>
    <col min="6" max="6" width="14.7109375" customWidth="1"/>
    <col min="7" max="7" width="14.140625" customWidth="1"/>
    <col min="8" max="9" width="10.5703125" customWidth="1"/>
    <col min="10" max="10" width="10.28515625" customWidth="1"/>
    <col min="11" max="11" width="12.28515625" customWidth="1"/>
    <col min="12" max="13" width="10.5703125" customWidth="1"/>
    <col min="14" max="14" width="20.5703125" customWidth="1"/>
  </cols>
  <sheetData>
    <row r="1" spans="1:19" ht="25.5" customHeight="1">
      <c r="A1" s="47" t="s">
        <v>46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9"/>
      <c r="M1" s="9"/>
    </row>
    <row r="2" spans="1:19" ht="18.75">
      <c r="A2" s="18" t="s">
        <v>57</v>
      </c>
      <c r="B2" s="19"/>
      <c r="C2" s="19"/>
      <c r="D2" s="19"/>
      <c r="E2" s="19"/>
      <c r="F2" s="19"/>
      <c r="G2" s="20"/>
      <c r="H2" s="20"/>
      <c r="I2" s="48" t="s">
        <v>63</v>
      </c>
      <c r="J2" s="48"/>
      <c r="K2" s="48"/>
      <c r="L2" s="10"/>
      <c r="M2" s="10"/>
    </row>
    <row r="3" spans="1:19" ht="29.25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11"/>
      <c r="M3" s="11"/>
    </row>
    <row r="4" spans="1:19" ht="29.25" hidden="1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11"/>
      <c r="M4" s="11"/>
      <c r="O4" s="1" t="s">
        <v>18</v>
      </c>
      <c r="P4" s="1" t="s">
        <v>16</v>
      </c>
      <c r="Q4" s="4" t="s">
        <v>17</v>
      </c>
    </row>
    <row r="5" spans="1:19" ht="45" customHeight="1">
      <c r="A5" s="50" t="s">
        <v>62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12"/>
      <c r="M5" s="12"/>
      <c r="O5" s="5">
        <v>6774</v>
      </c>
      <c r="P5" s="3">
        <v>6</v>
      </c>
      <c r="Q5" s="6">
        <f>ROUND((O5*P5/12),0)</f>
        <v>3387</v>
      </c>
    </row>
    <row r="6" spans="1:19" ht="95.25" customHeight="1">
      <c r="A6" s="39" t="s">
        <v>14</v>
      </c>
      <c r="B6" s="39" t="s">
        <v>1</v>
      </c>
      <c r="C6" s="39" t="s">
        <v>2</v>
      </c>
      <c r="D6" s="39" t="s">
        <v>12</v>
      </c>
      <c r="E6" s="39" t="s">
        <v>47</v>
      </c>
      <c r="F6" s="39" t="s">
        <v>40</v>
      </c>
      <c r="G6" s="39" t="s">
        <v>13</v>
      </c>
      <c r="H6" s="39" t="s">
        <v>3</v>
      </c>
      <c r="I6" s="39" t="s">
        <v>4</v>
      </c>
      <c r="J6" s="39" t="s">
        <v>42</v>
      </c>
      <c r="K6" s="39" t="s">
        <v>41</v>
      </c>
      <c r="L6" s="8"/>
      <c r="M6" s="8"/>
    </row>
    <row r="7" spans="1:19" ht="24.95" customHeight="1">
      <c r="A7" s="40">
        <v>1</v>
      </c>
      <c r="B7" s="41" t="s">
        <v>54</v>
      </c>
      <c r="C7" s="40" t="s">
        <v>32</v>
      </c>
      <c r="D7" s="39" t="str">
        <f t="shared" ref="D7:E10" si="0">P7</f>
        <v>L_11</v>
      </c>
      <c r="E7" s="39">
        <f t="shared" si="0"/>
        <v>37800</v>
      </c>
      <c r="F7" s="39">
        <f>S7</f>
        <v>53676</v>
      </c>
      <c r="G7" s="39">
        <v>7000</v>
      </c>
      <c r="H7" s="39" t="s">
        <v>56</v>
      </c>
      <c r="I7" s="39">
        <v>3387</v>
      </c>
      <c r="J7" s="39">
        <f>ROUND((I7*25%),0)</f>
        <v>847</v>
      </c>
      <c r="K7" s="39">
        <f t="shared" ref="K7:K8" si="1">I7-J7</f>
        <v>2540</v>
      </c>
      <c r="L7" s="8"/>
      <c r="O7" t="s">
        <v>11</v>
      </c>
      <c r="P7" t="s">
        <v>19</v>
      </c>
      <c r="Q7">
        <v>37800</v>
      </c>
      <c r="R7">
        <f>ROUND((Q7*42%),0)</f>
        <v>15876</v>
      </c>
      <c r="S7">
        <f t="shared" ref="S7:S8" si="2">SUM(Q7:R7)</f>
        <v>53676</v>
      </c>
    </row>
    <row r="8" spans="1:19" ht="24.95" customHeight="1">
      <c r="A8" s="40">
        <v>2</v>
      </c>
      <c r="B8" s="41" t="s">
        <v>55</v>
      </c>
      <c r="C8" s="40" t="s">
        <v>10</v>
      </c>
      <c r="D8" s="39" t="str">
        <f t="shared" si="0"/>
        <v>L_11</v>
      </c>
      <c r="E8" s="39">
        <f t="shared" si="0"/>
        <v>37800</v>
      </c>
      <c r="F8" s="39">
        <f>S8</f>
        <v>53676</v>
      </c>
      <c r="G8" s="39">
        <v>7000</v>
      </c>
      <c r="H8" s="39" t="s">
        <v>56</v>
      </c>
      <c r="I8" s="39">
        <v>3387</v>
      </c>
      <c r="J8" s="39">
        <f>ROUND((I8*25%),0)</f>
        <v>847</v>
      </c>
      <c r="K8" s="39">
        <f t="shared" si="1"/>
        <v>2540</v>
      </c>
      <c r="L8" s="8"/>
      <c r="O8" t="s">
        <v>11</v>
      </c>
      <c r="P8" t="s">
        <v>19</v>
      </c>
      <c r="Q8">
        <v>37800</v>
      </c>
      <c r="R8">
        <f>ROUND((Q8*42%),0)</f>
        <v>15876</v>
      </c>
      <c r="S8">
        <f t="shared" si="2"/>
        <v>53676</v>
      </c>
    </row>
    <row r="9" spans="1:19" ht="24.95" customHeight="1">
      <c r="A9" s="40">
        <v>3</v>
      </c>
      <c r="B9" s="41" t="s">
        <v>27</v>
      </c>
      <c r="C9" s="40" t="s">
        <v>11</v>
      </c>
      <c r="D9" s="39" t="str">
        <f t="shared" si="0"/>
        <v>L_11</v>
      </c>
      <c r="E9" s="39">
        <f t="shared" si="0"/>
        <v>45100</v>
      </c>
      <c r="F9" s="39">
        <f>S9</f>
        <v>64042</v>
      </c>
      <c r="G9" s="39">
        <v>7000</v>
      </c>
      <c r="H9" s="39" t="s">
        <v>5</v>
      </c>
      <c r="I9" s="39">
        <v>6774</v>
      </c>
      <c r="J9" s="39">
        <f>ROUND((I9*25%),0)</f>
        <v>1694</v>
      </c>
      <c r="K9" s="39">
        <f t="shared" ref="K9" si="3">I9-J9</f>
        <v>5080</v>
      </c>
      <c r="L9" s="8"/>
      <c r="O9" t="s">
        <v>11</v>
      </c>
      <c r="P9" t="s">
        <v>19</v>
      </c>
      <c r="Q9">
        <v>45100</v>
      </c>
      <c r="R9">
        <f>ROUND((Q9*42%),0)</f>
        <v>18942</v>
      </c>
      <c r="S9">
        <f t="shared" ref="S9" si="4">SUM(Q9:R9)</f>
        <v>64042</v>
      </c>
    </row>
    <row r="10" spans="1:19" ht="24.95" customHeight="1">
      <c r="A10" s="40">
        <v>4</v>
      </c>
      <c r="B10" s="41" t="s">
        <v>31</v>
      </c>
      <c r="C10" s="40" t="s">
        <v>10</v>
      </c>
      <c r="D10" s="39" t="str">
        <f t="shared" si="0"/>
        <v>L_11</v>
      </c>
      <c r="E10" s="39">
        <f t="shared" si="0"/>
        <v>45100</v>
      </c>
      <c r="F10" s="39">
        <f>S10</f>
        <v>64042</v>
      </c>
      <c r="G10" s="39">
        <v>7000</v>
      </c>
      <c r="H10" s="39" t="s">
        <v>5</v>
      </c>
      <c r="I10" s="39">
        <v>6774</v>
      </c>
      <c r="J10" s="39">
        <f>ROUND((I10*25%),0)</f>
        <v>1694</v>
      </c>
      <c r="K10" s="39">
        <f>I10-J10</f>
        <v>5080</v>
      </c>
      <c r="L10" s="8"/>
      <c r="P10" t="s">
        <v>19</v>
      </c>
      <c r="Q10">
        <v>45100</v>
      </c>
      <c r="R10">
        <f>ROUND((Q10*42%),0)</f>
        <v>18942</v>
      </c>
      <c r="S10">
        <f>SUM(Q10:R10)</f>
        <v>64042</v>
      </c>
    </row>
    <row r="11" spans="1:19" ht="24.95" customHeight="1">
      <c r="A11" s="40">
        <v>5</v>
      </c>
      <c r="B11" s="41" t="s">
        <v>35</v>
      </c>
      <c r="C11" s="40" t="s">
        <v>10</v>
      </c>
      <c r="D11" s="39" t="str">
        <f t="shared" ref="D11:D17" si="5">P11</f>
        <v>L_10</v>
      </c>
      <c r="E11" s="39">
        <f t="shared" ref="E11:E17" si="6">Q11</f>
        <v>40300</v>
      </c>
      <c r="F11" s="39">
        <f t="shared" ref="F11:F17" si="7">S11</f>
        <v>57226</v>
      </c>
      <c r="G11" s="39">
        <v>7000</v>
      </c>
      <c r="H11" s="39" t="s">
        <v>5</v>
      </c>
      <c r="I11" s="39">
        <v>6774</v>
      </c>
      <c r="J11" s="39">
        <f t="shared" ref="J11:J17" si="8">ROUND((I11*25%),0)</f>
        <v>1694</v>
      </c>
      <c r="K11" s="39">
        <f t="shared" ref="K11:K17" si="9">I11-J11</f>
        <v>5080</v>
      </c>
      <c r="L11" s="8"/>
      <c r="O11" t="s">
        <v>11</v>
      </c>
      <c r="P11" t="s">
        <v>15</v>
      </c>
      <c r="Q11">
        <v>40300</v>
      </c>
      <c r="R11">
        <f t="shared" ref="R11:R17" si="10">ROUND((Q11*42%),0)</f>
        <v>16926</v>
      </c>
      <c r="S11">
        <f t="shared" ref="S11:S17" si="11">SUM(Q11:R11)</f>
        <v>57226</v>
      </c>
    </row>
    <row r="12" spans="1:19" ht="24.95" customHeight="1">
      <c r="A12" s="40">
        <v>6</v>
      </c>
      <c r="B12" s="41" t="s">
        <v>38</v>
      </c>
      <c r="C12" s="40" t="s">
        <v>10</v>
      </c>
      <c r="D12" s="39" t="str">
        <f t="shared" si="5"/>
        <v>L_10</v>
      </c>
      <c r="E12" s="39">
        <f t="shared" si="6"/>
        <v>35800</v>
      </c>
      <c r="F12" s="39">
        <f t="shared" si="7"/>
        <v>50836</v>
      </c>
      <c r="G12" s="39">
        <v>7000</v>
      </c>
      <c r="H12" s="39" t="s">
        <v>5</v>
      </c>
      <c r="I12" s="39">
        <v>6774</v>
      </c>
      <c r="J12" s="39">
        <f t="shared" si="8"/>
        <v>1694</v>
      </c>
      <c r="K12" s="39">
        <f t="shared" si="9"/>
        <v>5080</v>
      </c>
      <c r="L12" s="8"/>
      <c r="O12" t="s">
        <v>11</v>
      </c>
      <c r="P12" t="s">
        <v>15</v>
      </c>
      <c r="Q12">
        <v>35800</v>
      </c>
      <c r="R12">
        <f t="shared" si="10"/>
        <v>15036</v>
      </c>
      <c r="S12">
        <f t="shared" si="11"/>
        <v>50836</v>
      </c>
    </row>
    <row r="13" spans="1:19" ht="24.95" customHeight="1">
      <c r="A13" s="40">
        <v>7</v>
      </c>
      <c r="B13" s="41" t="s">
        <v>39</v>
      </c>
      <c r="C13" s="40" t="s">
        <v>10</v>
      </c>
      <c r="D13" s="39" t="str">
        <f t="shared" si="5"/>
        <v>L_10</v>
      </c>
      <c r="E13" s="39">
        <f t="shared" si="6"/>
        <v>35800</v>
      </c>
      <c r="F13" s="39">
        <f t="shared" si="7"/>
        <v>50836</v>
      </c>
      <c r="G13" s="39">
        <v>7000</v>
      </c>
      <c r="H13" s="39" t="s">
        <v>5</v>
      </c>
      <c r="I13" s="39">
        <v>6774</v>
      </c>
      <c r="J13" s="39">
        <f t="shared" si="8"/>
        <v>1694</v>
      </c>
      <c r="K13" s="39">
        <f t="shared" si="9"/>
        <v>5080</v>
      </c>
      <c r="L13" s="8"/>
      <c r="O13" t="s">
        <v>11</v>
      </c>
      <c r="P13" t="s">
        <v>15</v>
      </c>
      <c r="Q13">
        <v>35800</v>
      </c>
      <c r="R13">
        <f t="shared" si="10"/>
        <v>15036</v>
      </c>
      <c r="S13">
        <f t="shared" si="11"/>
        <v>50836</v>
      </c>
    </row>
    <row r="14" spans="1:19" ht="24.95" customHeight="1">
      <c r="A14" s="40">
        <v>8</v>
      </c>
      <c r="B14" s="41" t="s">
        <v>24</v>
      </c>
      <c r="C14" s="40" t="s">
        <v>10</v>
      </c>
      <c r="D14" s="39" t="str">
        <f t="shared" si="5"/>
        <v>L_11</v>
      </c>
      <c r="E14" s="39">
        <f t="shared" si="6"/>
        <v>45100</v>
      </c>
      <c r="F14" s="39">
        <f t="shared" si="7"/>
        <v>64042</v>
      </c>
      <c r="G14" s="39">
        <v>7000</v>
      </c>
      <c r="H14" s="39" t="s">
        <v>5</v>
      </c>
      <c r="I14" s="39">
        <v>6774</v>
      </c>
      <c r="J14" s="39">
        <f t="shared" si="8"/>
        <v>1694</v>
      </c>
      <c r="K14" s="39">
        <f t="shared" si="9"/>
        <v>5080</v>
      </c>
      <c r="L14" s="8"/>
      <c r="O14" t="s">
        <v>11</v>
      </c>
      <c r="P14" t="s">
        <v>19</v>
      </c>
      <c r="Q14">
        <v>45100</v>
      </c>
      <c r="R14">
        <f t="shared" si="10"/>
        <v>18942</v>
      </c>
      <c r="S14">
        <f t="shared" si="11"/>
        <v>64042</v>
      </c>
    </row>
    <row r="15" spans="1:19" ht="24.95" customHeight="1">
      <c r="A15" s="40">
        <v>9</v>
      </c>
      <c r="B15" s="41" t="s">
        <v>25</v>
      </c>
      <c r="C15" s="40" t="s">
        <v>10</v>
      </c>
      <c r="D15" s="39" t="str">
        <f t="shared" si="5"/>
        <v>L_11</v>
      </c>
      <c r="E15" s="39">
        <f t="shared" si="6"/>
        <v>45100</v>
      </c>
      <c r="F15" s="39">
        <f t="shared" si="7"/>
        <v>64042</v>
      </c>
      <c r="G15" s="39">
        <v>7000</v>
      </c>
      <c r="H15" s="39" t="s">
        <v>5</v>
      </c>
      <c r="I15" s="39">
        <v>6774</v>
      </c>
      <c r="J15" s="39">
        <f t="shared" si="8"/>
        <v>1694</v>
      </c>
      <c r="K15" s="39">
        <f t="shared" si="9"/>
        <v>5080</v>
      </c>
      <c r="L15" s="8"/>
      <c r="P15" t="s">
        <v>19</v>
      </c>
      <c r="Q15">
        <v>45100</v>
      </c>
      <c r="R15">
        <f t="shared" si="10"/>
        <v>18942</v>
      </c>
      <c r="S15">
        <f t="shared" si="11"/>
        <v>64042</v>
      </c>
    </row>
    <row r="16" spans="1:19" ht="24.95" customHeight="1">
      <c r="A16" s="40">
        <v>10</v>
      </c>
      <c r="B16" s="41" t="s">
        <v>53</v>
      </c>
      <c r="C16" s="40" t="s">
        <v>10</v>
      </c>
      <c r="D16" s="39" t="str">
        <f t="shared" ref="D16" si="12">P16</f>
        <v>L_11</v>
      </c>
      <c r="E16" s="39">
        <f t="shared" ref="E16" si="13">Q16</f>
        <v>49300</v>
      </c>
      <c r="F16" s="39">
        <f t="shared" ref="F16" si="14">S16</f>
        <v>70006</v>
      </c>
      <c r="G16" s="39">
        <v>7000</v>
      </c>
      <c r="H16" s="39" t="s">
        <v>5</v>
      </c>
      <c r="I16" s="39">
        <v>6774</v>
      </c>
      <c r="J16" s="39">
        <f t="shared" ref="J16" si="15">ROUND((I16*25%),0)</f>
        <v>1694</v>
      </c>
      <c r="K16" s="39">
        <f t="shared" ref="K16" si="16">I16-J16</f>
        <v>5080</v>
      </c>
      <c r="L16" s="2"/>
      <c r="P16" t="s">
        <v>19</v>
      </c>
      <c r="Q16">
        <v>49300</v>
      </c>
      <c r="R16">
        <f>ROUND((Q16*42%),0)</f>
        <v>20706</v>
      </c>
      <c r="S16">
        <f t="shared" ref="S16" si="17">SUM(Q16:R16)</f>
        <v>70006</v>
      </c>
    </row>
    <row r="17" spans="1:19" ht="24.95" customHeight="1">
      <c r="A17" s="40">
        <v>11</v>
      </c>
      <c r="B17" s="41" t="s">
        <v>26</v>
      </c>
      <c r="C17" s="40" t="s">
        <v>10</v>
      </c>
      <c r="D17" s="39" t="str">
        <f t="shared" si="5"/>
        <v>L_10</v>
      </c>
      <c r="E17" s="39">
        <f t="shared" si="6"/>
        <v>40300</v>
      </c>
      <c r="F17" s="39">
        <f t="shared" si="7"/>
        <v>57226</v>
      </c>
      <c r="G17" s="39">
        <v>7000</v>
      </c>
      <c r="H17" s="39" t="s">
        <v>5</v>
      </c>
      <c r="I17" s="39">
        <v>6774</v>
      </c>
      <c r="J17" s="39">
        <f t="shared" si="8"/>
        <v>1694</v>
      </c>
      <c r="K17" s="39">
        <f t="shared" si="9"/>
        <v>5080</v>
      </c>
      <c r="L17" s="8"/>
      <c r="P17" t="s">
        <v>15</v>
      </c>
      <c r="Q17">
        <v>40300</v>
      </c>
      <c r="R17">
        <f t="shared" si="10"/>
        <v>16926</v>
      </c>
      <c r="S17">
        <f t="shared" si="11"/>
        <v>57226</v>
      </c>
    </row>
    <row r="18" spans="1:19" ht="24.95" customHeight="1">
      <c r="A18" s="40">
        <v>12</v>
      </c>
      <c r="B18" s="41" t="s">
        <v>36</v>
      </c>
      <c r="C18" s="40" t="s">
        <v>10</v>
      </c>
      <c r="D18" s="39" t="str">
        <f t="shared" ref="D18:E25" si="18">P18</f>
        <v>L_11</v>
      </c>
      <c r="E18" s="39">
        <f t="shared" si="18"/>
        <v>45100</v>
      </c>
      <c r="F18" s="39">
        <f t="shared" ref="F18:F25" si="19">S18</f>
        <v>64042</v>
      </c>
      <c r="G18" s="39">
        <v>7000</v>
      </c>
      <c r="H18" s="39" t="s">
        <v>5</v>
      </c>
      <c r="I18" s="39">
        <v>6774</v>
      </c>
      <c r="J18" s="39">
        <f t="shared" ref="J18:J25" si="20">ROUND((I18*25%),0)</f>
        <v>1694</v>
      </c>
      <c r="K18" s="39">
        <f t="shared" ref="K18:K24" si="21">I18-J18</f>
        <v>5080</v>
      </c>
      <c r="L18" s="8"/>
      <c r="P18" t="s">
        <v>19</v>
      </c>
      <c r="Q18">
        <v>45100</v>
      </c>
      <c r="R18">
        <f t="shared" ref="R18:R25" si="22">ROUND((Q18*42%),0)</f>
        <v>18942</v>
      </c>
      <c r="S18">
        <f t="shared" ref="S18:S24" si="23">SUM(Q18:R18)</f>
        <v>64042</v>
      </c>
    </row>
    <row r="19" spans="1:19" ht="24.95" customHeight="1">
      <c r="A19" s="40">
        <v>13</v>
      </c>
      <c r="B19" s="41" t="s">
        <v>37</v>
      </c>
      <c r="C19" s="40" t="s">
        <v>10</v>
      </c>
      <c r="D19" s="39" t="str">
        <f t="shared" si="18"/>
        <v>L_10</v>
      </c>
      <c r="E19" s="39">
        <f t="shared" si="18"/>
        <v>36900</v>
      </c>
      <c r="F19" s="39">
        <f t="shared" si="19"/>
        <v>52398</v>
      </c>
      <c r="G19" s="39">
        <v>7000</v>
      </c>
      <c r="H19" s="39" t="s">
        <v>5</v>
      </c>
      <c r="I19" s="39">
        <v>6774</v>
      </c>
      <c r="J19" s="39">
        <f t="shared" si="20"/>
        <v>1694</v>
      </c>
      <c r="K19" s="39">
        <f t="shared" si="21"/>
        <v>5080</v>
      </c>
      <c r="L19" s="8"/>
      <c r="P19" t="s">
        <v>15</v>
      </c>
      <c r="Q19">
        <v>36900</v>
      </c>
      <c r="R19">
        <f t="shared" si="22"/>
        <v>15498</v>
      </c>
      <c r="S19">
        <f t="shared" si="23"/>
        <v>52398</v>
      </c>
    </row>
    <row r="20" spans="1:19" ht="24.95" customHeight="1">
      <c r="A20" s="40">
        <v>14</v>
      </c>
      <c r="B20" s="41" t="s">
        <v>28</v>
      </c>
      <c r="C20" s="40" t="s">
        <v>10</v>
      </c>
      <c r="D20" s="39" t="str">
        <f t="shared" si="18"/>
        <v>L_12</v>
      </c>
      <c r="E20" s="39">
        <f t="shared" si="18"/>
        <v>65000</v>
      </c>
      <c r="F20" s="39">
        <f t="shared" si="19"/>
        <v>92300</v>
      </c>
      <c r="G20" s="39">
        <v>7000</v>
      </c>
      <c r="H20" s="39" t="s">
        <v>5</v>
      </c>
      <c r="I20" s="39">
        <v>6774</v>
      </c>
      <c r="J20" s="39">
        <f t="shared" si="20"/>
        <v>1694</v>
      </c>
      <c r="K20" s="39">
        <f t="shared" si="21"/>
        <v>5080</v>
      </c>
      <c r="L20" s="8"/>
      <c r="P20" t="s">
        <v>20</v>
      </c>
      <c r="Q20">
        <v>65000</v>
      </c>
      <c r="R20">
        <f t="shared" si="22"/>
        <v>27300</v>
      </c>
      <c r="S20">
        <f t="shared" si="23"/>
        <v>92300</v>
      </c>
    </row>
    <row r="21" spans="1:19" ht="24.95" customHeight="1">
      <c r="A21" s="40">
        <v>15</v>
      </c>
      <c r="B21" s="41" t="s">
        <v>29</v>
      </c>
      <c r="C21" s="40" t="s">
        <v>10</v>
      </c>
      <c r="D21" s="39" t="str">
        <f t="shared" si="18"/>
        <v>L_11</v>
      </c>
      <c r="E21" s="39">
        <f t="shared" si="18"/>
        <v>45100</v>
      </c>
      <c r="F21" s="39">
        <f t="shared" si="19"/>
        <v>64042</v>
      </c>
      <c r="G21" s="39">
        <v>7000</v>
      </c>
      <c r="H21" s="39" t="s">
        <v>5</v>
      </c>
      <c r="I21" s="39">
        <v>6774</v>
      </c>
      <c r="J21" s="39">
        <f t="shared" si="20"/>
        <v>1694</v>
      </c>
      <c r="K21" s="39">
        <f t="shared" si="21"/>
        <v>5080</v>
      </c>
      <c r="L21" s="2"/>
      <c r="P21" t="s">
        <v>19</v>
      </c>
      <c r="Q21">
        <v>45100</v>
      </c>
      <c r="R21">
        <f t="shared" si="22"/>
        <v>18942</v>
      </c>
      <c r="S21">
        <f t="shared" si="23"/>
        <v>64042</v>
      </c>
    </row>
    <row r="22" spans="1:19" ht="24.95" customHeight="1">
      <c r="A22" s="40">
        <v>16</v>
      </c>
      <c r="B22" s="41" t="s">
        <v>30</v>
      </c>
      <c r="C22" s="40" t="s">
        <v>10</v>
      </c>
      <c r="D22" s="39" t="str">
        <f t="shared" si="18"/>
        <v>L_11</v>
      </c>
      <c r="E22" s="39">
        <f t="shared" si="18"/>
        <v>47900</v>
      </c>
      <c r="F22" s="39">
        <f t="shared" si="19"/>
        <v>68018</v>
      </c>
      <c r="G22" s="39">
        <v>7000</v>
      </c>
      <c r="H22" s="39" t="s">
        <v>5</v>
      </c>
      <c r="I22" s="39">
        <v>6774</v>
      </c>
      <c r="J22" s="39">
        <f t="shared" si="20"/>
        <v>1694</v>
      </c>
      <c r="K22" s="39">
        <f t="shared" si="21"/>
        <v>5080</v>
      </c>
      <c r="L22" s="2"/>
      <c r="P22" t="s">
        <v>19</v>
      </c>
      <c r="Q22">
        <v>47900</v>
      </c>
      <c r="R22">
        <f t="shared" si="22"/>
        <v>20118</v>
      </c>
      <c r="S22">
        <f t="shared" si="23"/>
        <v>68018</v>
      </c>
    </row>
    <row r="23" spans="1:19" ht="24.95" customHeight="1">
      <c r="A23" s="40">
        <v>17</v>
      </c>
      <c r="B23" s="41" t="s">
        <v>43</v>
      </c>
      <c r="C23" s="40" t="s">
        <v>10</v>
      </c>
      <c r="D23" s="39" t="str">
        <f t="shared" si="18"/>
        <v>L_10</v>
      </c>
      <c r="E23" s="39">
        <f t="shared" si="18"/>
        <v>35800</v>
      </c>
      <c r="F23" s="39">
        <f t="shared" si="19"/>
        <v>50836</v>
      </c>
      <c r="G23" s="39">
        <v>7000</v>
      </c>
      <c r="H23" s="39" t="s">
        <v>5</v>
      </c>
      <c r="I23" s="39">
        <v>6774</v>
      </c>
      <c r="J23" s="39">
        <f t="shared" si="20"/>
        <v>1694</v>
      </c>
      <c r="K23" s="39">
        <f t="shared" si="21"/>
        <v>5080</v>
      </c>
      <c r="L23" s="8"/>
      <c r="P23" t="s">
        <v>15</v>
      </c>
      <c r="Q23">
        <v>35800</v>
      </c>
      <c r="R23">
        <f t="shared" si="22"/>
        <v>15036</v>
      </c>
      <c r="S23">
        <f t="shared" si="23"/>
        <v>50836</v>
      </c>
    </row>
    <row r="24" spans="1:19" ht="24.95" customHeight="1">
      <c r="A24" s="40">
        <v>18</v>
      </c>
      <c r="B24" s="41" t="s">
        <v>44</v>
      </c>
      <c r="C24" s="40" t="s">
        <v>10</v>
      </c>
      <c r="D24" s="39" t="str">
        <f t="shared" si="18"/>
        <v>L_10</v>
      </c>
      <c r="E24" s="39">
        <f t="shared" si="18"/>
        <v>35800</v>
      </c>
      <c r="F24" s="39">
        <f t="shared" si="19"/>
        <v>50836</v>
      </c>
      <c r="G24" s="39">
        <v>7000</v>
      </c>
      <c r="H24" s="39" t="s">
        <v>5</v>
      </c>
      <c r="I24" s="39">
        <v>6774</v>
      </c>
      <c r="J24" s="39">
        <f t="shared" si="20"/>
        <v>1694</v>
      </c>
      <c r="K24" s="39">
        <f t="shared" si="21"/>
        <v>5080</v>
      </c>
      <c r="L24" s="8"/>
      <c r="P24" t="s">
        <v>15</v>
      </c>
      <c r="Q24">
        <v>35800</v>
      </c>
      <c r="R24">
        <f t="shared" si="22"/>
        <v>15036</v>
      </c>
      <c r="S24">
        <f t="shared" si="23"/>
        <v>50836</v>
      </c>
    </row>
    <row r="25" spans="1:19" ht="24.95" customHeight="1">
      <c r="A25" s="40">
        <v>19</v>
      </c>
      <c r="B25" s="41" t="s">
        <v>45</v>
      </c>
      <c r="C25" s="40" t="s">
        <v>10</v>
      </c>
      <c r="D25" s="39" t="str">
        <f t="shared" si="18"/>
        <v>L_11</v>
      </c>
      <c r="E25" s="39">
        <f t="shared" si="18"/>
        <v>45100</v>
      </c>
      <c r="F25" s="39">
        <f t="shared" si="19"/>
        <v>64042</v>
      </c>
      <c r="G25" s="39">
        <v>7000</v>
      </c>
      <c r="H25" s="39" t="s">
        <v>5</v>
      </c>
      <c r="I25" s="39">
        <v>6774</v>
      </c>
      <c r="J25" s="39">
        <f t="shared" si="20"/>
        <v>1694</v>
      </c>
      <c r="K25" s="39">
        <f t="shared" ref="K25" si="24">I25-J25</f>
        <v>5080</v>
      </c>
      <c r="L25" s="8"/>
      <c r="O25" t="s">
        <v>11</v>
      </c>
      <c r="P25" t="s">
        <v>19</v>
      </c>
      <c r="Q25">
        <v>45100</v>
      </c>
      <c r="R25">
        <f t="shared" si="22"/>
        <v>18942</v>
      </c>
      <c r="S25">
        <f t="shared" ref="S25" si="25">SUM(Q25:R25)</f>
        <v>64042</v>
      </c>
    </row>
    <row r="26" spans="1:19" ht="24.95" customHeight="1">
      <c r="A26" s="8"/>
      <c r="B26" s="45"/>
      <c r="C26" s="8"/>
      <c r="D26" s="22"/>
      <c r="E26" s="22"/>
      <c r="F26" s="22"/>
      <c r="G26" s="22"/>
      <c r="H26" s="22"/>
      <c r="I26" s="22"/>
      <c r="J26" s="22"/>
      <c r="K26" s="22"/>
      <c r="L26" s="2"/>
    </row>
    <row r="27" spans="1:19" ht="18.75" customHeight="1">
      <c r="A27" s="21"/>
      <c r="B27" s="21" t="s">
        <v>33</v>
      </c>
      <c r="C27" s="22"/>
      <c r="D27" s="22"/>
      <c r="E27" s="22"/>
      <c r="F27" s="22"/>
      <c r="G27" s="22"/>
      <c r="H27" s="22"/>
      <c r="I27" s="22"/>
      <c r="J27" s="22"/>
      <c r="K27" s="22"/>
      <c r="L27" s="8"/>
    </row>
    <row r="28" spans="1:19" ht="18.75" customHeight="1">
      <c r="A28" s="43">
        <v>1</v>
      </c>
      <c r="B28" s="52" t="s">
        <v>49</v>
      </c>
      <c r="C28" s="52"/>
      <c r="D28" s="52"/>
      <c r="E28" s="52"/>
      <c r="F28" s="52"/>
      <c r="G28" s="52"/>
      <c r="H28" s="52"/>
      <c r="I28" s="52"/>
      <c r="J28" s="52"/>
      <c r="K28" s="52"/>
      <c r="L28" s="8"/>
    </row>
    <row r="29" spans="1:19" ht="54.75" customHeight="1">
      <c r="A29" s="44">
        <v>2</v>
      </c>
      <c r="B29" s="54" t="s">
        <v>58</v>
      </c>
      <c r="C29" s="54"/>
      <c r="D29" s="54"/>
      <c r="E29" s="54"/>
      <c r="F29" s="54"/>
      <c r="G29" s="54"/>
      <c r="H29" s="54"/>
      <c r="I29" s="54"/>
      <c r="J29" s="54"/>
      <c r="K29" s="54"/>
      <c r="L29" s="8"/>
    </row>
    <row r="30" spans="1:19" ht="18.75" customHeight="1">
      <c r="A30" s="43">
        <v>3</v>
      </c>
      <c r="B30" s="52" t="s">
        <v>59</v>
      </c>
      <c r="C30" s="52"/>
      <c r="D30" s="52"/>
      <c r="E30" s="52"/>
      <c r="F30" s="52"/>
      <c r="G30" s="52"/>
      <c r="H30" s="52"/>
      <c r="I30" s="52"/>
      <c r="J30" s="52"/>
      <c r="K30" s="52"/>
      <c r="L30" s="8"/>
      <c r="O30" t="s">
        <v>11</v>
      </c>
      <c r="P30" t="s">
        <v>19</v>
      </c>
      <c r="Q30">
        <v>43800</v>
      </c>
      <c r="R30">
        <f>ROUND((Q30*42%),0)</f>
        <v>18396</v>
      </c>
      <c r="S30">
        <f>SUM(Q30:R30)</f>
        <v>62196</v>
      </c>
    </row>
    <row r="31" spans="1:19" ht="18.75" customHeight="1">
      <c r="A31" s="43">
        <v>4</v>
      </c>
      <c r="B31" s="53" t="s">
        <v>50</v>
      </c>
      <c r="C31" s="53"/>
      <c r="D31" s="53"/>
      <c r="E31" s="53"/>
      <c r="F31" s="53"/>
      <c r="G31" s="53"/>
      <c r="H31" s="53"/>
      <c r="I31" s="53"/>
      <c r="J31" s="53"/>
      <c r="K31" s="53"/>
      <c r="L31" s="8"/>
    </row>
    <row r="32" spans="1:19" ht="33" customHeight="1">
      <c r="A32" s="44">
        <v>5</v>
      </c>
      <c r="B32" s="54" t="s">
        <v>60</v>
      </c>
      <c r="C32" s="54"/>
      <c r="D32" s="54"/>
      <c r="E32" s="54"/>
      <c r="F32" s="54"/>
      <c r="G32" s="54"/>
      <c r="H32" s="54"/>
      <c r="I32" s="54"/>
      <c r="J32" s="54"/>
      <c r="K32" s="54"/>
      <c r="L32" s="8"/>
    </row>
    <row r="33" spans="1:12" ht="18.75" customHeight="1">
      <c r="A33" s="43">
        <v>6</v>
      </c>
      <c r="B33" s="53" t="s">
        <v>51</v>
      </c>
      <c r="C33" s="53"/>
      <c r="D33" s="53"/>
      <c r="E33" s="53"/>
      <c r="F33" s="53"/>
      <c r="G33" s="53"/>
      <c r="H33" s="53"/>
      <c r="I33" s="53"/>
      <c r="J33" s="53"/>
      <c r="K33" s="53"/>
      <c r="L33" s="8"/>
    </row>
    <row r="34" spans="1:12" ht="18.75" customHeight="1">
      <c r="A34" s="43">
        <v>7</v>
      </c>
      <c r="B34" s="53" t="s">
        <v>52</v>
      </c>
      <c r="C34" s="53"/>
      <c r="D34" s="53"/>
      <c r="E34" s="53"/>
      <c r="F34" s="53"/>
      <c r="G34" s="53"/>
      <c r="H34" s="53"/>
      <c r="I34" s="53"/>
      <c r="J34" s="53"/>
      <c r="K34" s="53"/>
      <c r="L34" s="8"/>
    </row>
    <row r="35" spans="1:12" ht="18.75" customHeight="1">
      <c r="A35" s="22"/>
      <c r="B35" s="23"/>
      <c r="C35" s="24"/>
      <c r="D35" s="24"/>
      <c r="E35" s="24"/>
      <c r="F35" s="24"/>
      <c r="G35" s="25"/>
      <c r="H35" s="25"/>
      <c r="I35" s="51" t="s">
        <v>34</v>
      </c>
      <c r="J35" s="51"/>
      <c r="K35" s="51"/>
      <c r="L35" s="2"/>
    </row>
    <row r="36" spans="1:12" ht="18.75">
      <c r="A36" s="30"/>
      <c r="B36" s="26"/>
      <c r="C36" s="30"/>
      <c r="D36" s="30"/>
      <c r="E36" s="42"/>
      <c r="F36" s="30"/>
      <c r="G36" s="27"/>
      <c r="H36" s="28"/>
      <c r="I36" s="46" t="s">
        <v>48</v>
      </c>
      <c r="J36" s="46"/>
      <c r="K36" s="46"/>
      <c r="L36" s="13"/>
    </row>
    <row r="37" spans="1:12" ht="18.75">
      <c r="A37" s="30"/>
      <c r="B37" s="26"/>
      <c r="C37" s="30"/>
      <c r="D37" s="30"/>
      <c r="E37" s="42"/>
      <c r="F37" s="30"/>
      <c r="G37" s="27"/>
      <c r="H37" s="29"/>
      <c r="I37" s="55" t="s">
        <v>21</v>
      </c>
      <c r="J37" s="55"/>
      <c r="K37" s="55"/>
      <c r="L37" s="14"/>
    </row>
    <row r="38" spans="1:12" ht="18.75">
      <c r="A38" s="30"/>
      <c r="B38" s="26"/>
      <c r="C38" s="30"/>
      <c r="D38" s="31"/>
      <c r="E38" s="31"/>
      <c r="F38" s="31"/>
      <c r="G38" s="27"/>
      <c r="H38" s="32"/>
      <c r="I38" s="55" t="s">
        <v>22</v>
      </c>
      <c r="J38" s="55"/>
      <c r="K38" s="55"/>
      <c r="L38" s="16"/>
    </row>
    <row r="39" spans="1:12" ht="18.75">
      <c r="A39" s="30"/>
      <c r="B39" s="26"/>
      <c r="C39" s="30"/>
      <c r="D39" s="33"/>
      <c r="E39" s="33"/>
      <c r="F39" s="30"/>
      <c r="G39" s="27"/>
      <c r="H39" s="34"/>
      <c r="I39" s="55" t="s">
        <v>23</v>
      </c>
      <c r="J39" s="55"/>
      <c r="K39" s="55"/>
      <c r="L39" s="15"/>
    </row>
    <row r="40" spans="1:12" ht="18.75">
      <c r="A40" s="35"/>
      <c r="B40" s="21"/>
      <c r="C40" s="21"/>
      <c r="D40" s="21"/>
      <c r="E40" s="21"/>
      <c r="F40" s="21"/>
      <c r="G40" s="35"/>
      <c r="H40" s="35"/>
      <c r="I40" s="35"/>
      <c r="J40" s="35"/>
      <c r="K40" s="35"/>
      <c r="L40" s="7"/>
    </row>
    <row r="41" spans="1:12" ht="18.75">
      <c r="A41" s="36" t="str">
        <f>A2</f>
        <v>No. GSSS/Lunchh/Acct/Bonus/2023/</v>
      </c>
      <c r="B41" s="19"/>
      <c r="C41" s="19"/>
      <c r="D41" s="19"/>
      <c r="E41" s="19"/>
      <c r="F41" s="19"/>
      <c r="G41" s="20"/>
      <c r="H41" s="20"/>
      <c r="I41" s="48" t="str">
        <f>I2</f>
        <v>Date : 31st October, 2023</v>
      </c>
      <c r="J41" s="48"/>
      <c r="K41" s="48"/>
      <c r="L41" s="17"/>
    </row>
    <row r="42" spans="1:12" ht="18.75">
      <c r="A42" s="21" t="s">
        <v>6</v>
      </c>
      <c r="B42" s="21"/>
      <c r="C42" s="37"/>
      <c r="D42" s="37"/>
      <c r="E42" s="37"/>
      <c r="F42" s="37"/>
      <c r="G42" s="35"/>
      <c r="H42" s="35"/>
      <c r="I42" s="35"/>
      <c r="J42" s="35"/>
      <c r="K42" s="35"/>
      <c r="L42" s="7"/>
    </row>
    <row r="43" spans="1:12" ht="18.75">
      <c r="A43" s="19" t="s">
        <v>7</v>
      </c>
      <c r="B43" s="21"/>
      <c r="C43" s="35"/>
      <c r="D43" s="35"/>
      <c r="E43" s="35"/>
      <c r="F43" s="35"/>
      <c r="G43" s="35"/>
      <c r="H43" s="35"/>
      <c r="I43" s="35"/>
      <c r="J43" s="35"/>
      <c r="K43" s="35"/>
      <c r="L43" s="7"/>
    </row>
    <row r="44" spans="1:12" ht="18.75" customHeight="1">
      <c r="A44" s="19" t="s">
        <v>8</v>
      </c>
      <c r="B44" s="21"/>
      <c r="C44" s="35"/>
      <c r="D44" s="35"/>
      <c r="E44" s="35"/>
      <c r="F44" s="35"/>
      <c r="G44" s="35"/>
      <c r="H44" s="35"/>
      <c r="I44" s="35"/>
      <c r="J44" s="35"/>
      <c r="K44" s="35"/>
      <c r="L44" s="7"/>
    </row>
    <row r="45" spans="1:12" ht="18.75">
      <c r="A45" s="19" t="s">
        <v>9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7"/>
    </row>
    <row r="46" spans="1:12" ht="18.75">
      <c r="A46" s="35"/>
      <c r="B46" s="35"/>
      <c r="C46" s="21"/>
      <c r="D46" s="21"/>
      <c r="E46" s="21"/>
      <c r="F46" s="21"/>
      <c r="G46" s="28"/>
      <c r="H46" s="28"/>
      <c r="I46" s="46" t="str">
        <f>I36</f>
        <v>(Shiv Shankar Sharma)</v>
      </c>
      <c r="J46" s="46"/>
      <c r="K46" s="46"/>
      <c r="L46" s="13"/>
    </row>
    <row r="47" spans="1:12" ht="18.75">
      <c r="A47" s="35"/>
      <c r="B47" s="35"/>
      <c r="C47" s="21"/>
      <c r="D47" s="21"/>
      <c r="E47" s="21"/>
      <c r="F47" s="21"/>
      <c r="G47" s="29"/>
      <c r="H47" s="29"/>
      <c r="I47" s="55" t="str">
        <f t="shared" ref="I47:I49" si="26">I37</f>
        <v>Principal cum PEEO</v>
      </c>
      <c r="J47" s="55"/>
      <c r="K47" s="55"/>
      <c r="L47" s="14"/>
    </row>
    <row r="48" spans="1:12" ht="18.75">
      <c r="A48" s="35"/>
      <c r="B48" s="35"/>
      <c r="C48" s="21"/>
      <c r="D48" s="21"/>
      <c r="E48" s="21"/>
      <c r="F48" s="21"/>
      <c r="G48" s="29"/>
      <c r="H48" s="29"/>
      <c r="I48" s="55" t="str">
        <f t="shared" si="26"/>
        <v>Govt. Sr. Sec. School</v>
      </c>
      <c r="J48" s="55"/>
      <c r="K48" s="55"/>
      <c r="L48" s="14"/>
    </row>
    <row r="49" spans="1:12" ht="18.75">
      <c r="A49" s="38" t="s">
        <v>61</v>
      </c>
      <c r="B49" s="21"/>
      <c r="C49" s="21"/>
      <c r="D49" s="21"/>
      <c r="E49" s="21"/>
      <c r="F49" s="21"/>
      <c r="G49" s="29"/>
      <c r="H49" s="29"/>
      <c r="I49" s="55" t="str">
        <f t="shared" si="26"/>
        <v>Lunchh (Churu)</v>
      </c>
      <c r="J49" s="55"/>
      <c r="K49" s="55"/>
      <c r="L49" s="14"/>
    </row>
  </sheetData>
  <mergeCells count="21">
    <mergeCell ref="I48:K48"/>
    <mergeCell ref="I49:K49"/>
    <mergeCell ref="I37:K37"/>
    <mergeCell ref="I38:K38"/>
    <mergeCell ref="I39:K39"/>
    <mergeCell ref="I41:K41"/>
    <mergeCell ref="I46:K46"/>
    <mergeCell ref="I47:K47"/>
    <mergeCell ref="I36:K36"/>
    <mergeCell ref="A1:K1"/>
    <mergeCell ref="I2:K2"/>
    <mergeCell ref="A3:K4"/>
    <mergeCell ref="A5:K5"/>
    <mergeCell ref="I35:K35"/>
    <mergeCell ref="B28:K28"/>
    <mergeCell ref="B34:K34"/>
    <mergeCell ref="B29:K29"/>
    <mergeCell ref="B30:K30"/>
    <mergeCell ref="B31:K31"/>
    <mergeCell ref="B32:K32"/>
    <mergeCell ref="B33:K33"/>
  </mergeCells>
  <printOptions horizontalCentered="1" verticalCentered="1"/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GSS</cp:lastModifiedBy>
  <cp:lastPrinted>2023-10-31T08:41:30Z</cp:lastPrinted>
  <dcterms:created xsi:type="dcterms:W3CDTF">2012-10-06T04:46:37Z</dcterms:created>
  <dcterms:modified xsi:type="dcterms:W3CDTF">2023-10-31T08:46:07Z</dcterms:modified>
</cp:coreProperties>
</file>